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ППЮ" sheetId="1" r:id="rId1"/>
    <sheet name="ППД" sheetId="2" r:id="rId2"/>
  </sheets>
  <definedNames>
    <definedName name="__паспорта_ФКСР_лошади">"#REF!"</definedName>
    <definedName name="Test">"#REF!"</definedName>
    <definedName name="БП">"#REF!"</definedName>
    <definedName name="в">"#REF!"</definedName>
    <definedName name="Владелец__________________________лошади">"#REF!"</definedName>
    <definedName name="Звание__разряд">"#REF!"</definedName>
    <definedName name="Ира">"#REF!"</definedName>
    <definedName name="Кличка_лошади__г.р.__пол__масть.__порода">"#REF!"</definedName>
    <definedName name="Команда__регион">"#REF!"</definedName>
    <definedName name="Люб_1">"#REF!"</definedName>
    <definedName name="Мастер_лист">"#REF!"</definedName>
    <definedName name="МП">"#REF!"</definedName>
    <definedName name="_xlnm.Print_Area" localSheetId="1">ППД!$A$1:$U$30</definedName>
    <definedName name="_xlnm.Print_Area" localSheetId="0">ППЮ!$A$1:$V$28</definedName>
    <definedName name="омлвдмолдод">"#REF!"</definedName>
    <definedName name="ПП_д">"#REF!"</definedName>
    <definedName name="ПП_юр">"#REF!"</definedName>
    <definedName name="ПП_Юш">"#REF!"</definedName>
    <definedName name="СП__1">"#REF!"</definedName>
    <definedName name="СП__2">"#REF!"</definedName>
    <definedName name="СП2">"#REF!"</definedName>
    <definedName name="Схема">"#REF!"</definedName>
    <definedName name="тарлыодпаопдлродлод">"#REF!"</definedName>
    <definedName name="Фамилия__имя">"#REF!"</definedName>
    <definedName name="фыв">"#REF!"</definedName>
  </definedNames>
  <calcPr calcId="124519"/>
</workbook>
</file>

<file path=xl/calcChain.xml><?xml version="1.0" encoding="utf-8"?>
<calcChain xmlns="http://schemas.openxmlformats.org/spreadsheetml/2006/main">
  <c r="T28" i="2"/>
  <c r="P28"/>
  <c r="Q28" s="1"/>
  <c r="M28"/>
  <c r="N28" s="1"/>
  <c r="J28"/>
  <c r="U28" s="1"/>
  <c r="T25"/>
  <c r="P25"/>
  <c r="Q25" s="1"/>
  <c r="M25"/>
  <c r="N25" s="1"/>
  <c r="J25"/>
  <c r="U25" s="1"/>
  <c r="T24"/>
  <c r="P24"/>
  <c r="Q24" s="1"/>
  <c r="M24"/>
  <c r="N24" s="1"/>
  <c r="J24"/>
  <c r="U24" s="1"/>
  <c r="T23"/>
  <c r="P23"/>
  <c r="Q23" s="1"/>
  <c r="M23"/>
  <c r="N23" s="1"/>
  <c r="J23"/>
  <c r="U23" s="1"/>
  <c r="T22"/>
  <c r="P22"/>
  <c r="Q22" s="1"/>
  <c r="M22"/>
  <c r="N22" s="1"/>
  <c r="J22"/>
  <c r="U22" s="1"/>
  <c r="T21"/>
  <c r="P21"/>
  <c r="Q21" s="1"/>
  <c r="M21"/>
  <c r="N21" s="1"/>
  <c r="J21"/>
  <c r="U21" s="1"/>
  <c r="T20"/>
  <c r="P20"/>
  <c r="Q20" s="1"/>
  <c r="M20"/>
  <c r="N20" s="1"/>
  <c r="J20"/>
  <c r="U20" s="1"/>
  <c r="T19"/>
  <c r="P19"/>
  <c r="Q19" s="1"/>
  <c r="M19"/>
  <c r="N19" s="1"/>
  <c r="J19"/>
  <c r="U19" s="1"/>
  <c r="T18"/>
  <c r="P18"/>
  <c r="Q18" s="1"/>
  <c r="M18"/>
  <c r="N18" s="1"/>
  <c r="J18"/>
  <c r="U18" s="1"/>
  <c r="T17"/>
  <c r="P17"/>
  <c r="Q17" s="1"/>
  <c r="M17"/>
  <c r="N17" s="1"/>
  <c r="J17"/>
  <c r="U17" s="1"/>
  <c r="T16"/>
  <c r="P16"/>
  <c r="Q16" s="1"/>
  <c r="M16"/>
  <c r="N16" s="1"/>
  <c r="J16"/>
  <c r="U16" s="1"/>
  <c r="T14"/>
  <c r="P14"/>
  <c r="Q14" s="1"/>
  <c r="M14"/>
  <c r="N14" s="1"/>
  <c r="J14"/>
  <c r="U14" s="1"/>
  <c r="T13"/>
  <c r="P13"/>
  <c r="Q13" s="1"/>
  <c r="M13"/>
  <c r="N13" s="1"/>
  <c r="J13"/>
  <c r="U13" s="1"/>
  <c r="T12"/>
  <c r="P12"/>
  <c r="Q12" s="1"/>
  <c r="M12"/>
  <c r="N12" s="1"/>
  <c r="J12"/>
  <c r="U12" s="1"/>
  <c r="T11"/>
  <c r="P11"/>
  <c r="Q11" s="1"/>
  <c r="M11"/>
  <c r="N11" s="1"/>
  <c r="J11"/>
  <c r="U11" s="1"/>
  <c r="T10"/>
  <c r="P10"/>
  <c r="Q10" s="1"/>
  <c r="M10"/>
  <c r="N10" s="1"/>
  <c r="J10"/>
  <c r="U10" s="1"/>
  <c r="U26" i="1"/>
  <c r="P26"/>
  <c r="M26"/>
  <c r="J26"/>
  <c r="V26" s="1"/>
  <c r="U25"/>
  <c r="P25"/>
  <c r="M25"/>
  <c r="J25"/>
  <c r="V25" s="1"/>
  <c r="U23"/>
  <c r="P23"/>
  <c r="Q23" s="1"/>
  <c r="M23"/>
  <c r="N23" s="1"/>
  <c r="J23"/>
  <c r="V23" s="1"/>
  <c r="U22"/>
  <c r="P22"/>
  <c r="Q22" s="1"/>
  <c r="M22"/>
  <c r="N22" s="1"/>
  <c r="J22"/>
  <c r="V22" s="1"/>
  <c r="U21"/>
  <c r="P21"/>
  <c r="Q21" s="1"/>
  <c r="M21"/>
  <c r="N21" s="1"/>
  <c r="J21"/>
  <c r="V21" s="1"/>
  <c r="U20"/>
  <c r="P20"/>
  <c r="Q20" s="1"/>
  <c r="M20"/>
  <c r="N20" s="1"/>
  <c r="J20"/>
  <c r="V20" s="1"/>
  <c r="U19"/>
  <c r="P19"/>
  <c r="Q19" s="1"/>
  <c r="M19"/>
  <c r="N19" s="1"/>
  <c r="J19"/>
  <c r="V19" s="1"/>
  <c r="U18"/>
  <c r="P18"/>
  <c r="Q18" s="1"/>
  <c r="M18"/>
  <c r="N18" s="1"/>
  <c r="J18"/>
  <c r="V18" s="1"/>
  <c r="U17"/>
  <c r="P17"/>
  <c r="Q17" s="1"/>
  <c r="M17"/>
  <c r="N17" s="1"/>
  <c r="J17"/>
  <c r="V17" s="1"/>
  <c r="U16"/>
  <c r="P16"/>
  <c r="Q16" s="1"/>
  <c r="M16"/>
  <c r="N16" s="1"/>
  <c r="J16"/>
  <c r="V16" s="1"/>
  <c r="U15"/>
  <c r="P15"/>
  <c r="Q15" s="1"/>
  <c r="M15"/>
  <c r="N15" s="1"/>
  <c r="J15"/>
  <c r="V15" s="1"/>
  <c r="U14"/>
  <c r="P14"/>
  <c r="Q14" s="1"/>
  <c r="M14"/>
  <c r="N14" s="1"/>
  <c r="J14"/>
  <c r="V14" s="1"/>
  <c r="U12"/>
  <c r="P12"/>
  <c r="Q12" s="1"/>
  <c r="M12"/>
  <c r="N12" s="1"/>
  <c r="J12"/>
  <c r="V12" s="1"/>
  <c r="U11"/>
  <c r="P11"/>
  <c r="Q11" s="1"/>
  <c r="M11"/>
  <c r="N11" s="1"/>
  <c r="J11"/>
  <c r="V11" s="1"/>
  <c r="U10"/>
  <c r="P10"/>
  <c r="Q10" s="1"/>
  <c r="M10"/>
  <c r="N10" s="1"/>
  <c r="J10"/>
  <c r="V10" s="1"/>
  <c r="K10" l="1"/>
  <c r="K11"/>
  <c r="K12"/>
  <c r="K14"/>
  <c r="K15"/>
  <c r="K16"/>
  <c r="K17"/>
  <c r="K18"/>
  <c r="K19"/>
  <c r="K20"/>
  <c r="K21"/>
  <c r="K22"/>
  <c r="K23"/>
  <c r="K10" i="2"/>
  <c r="K11"/>
  <c r="K12"/>
  <c r="K13"/>
  <c r="K14"/>
  <c r="K16"/>
  <c r="K17"/>
  <c r="K18"/>
  <c r="K19"/>
  <c r="K20"/>
  <c r="K21"/>
  <c r="K22"/>
  <c r="K23"/>
  <c r="K24"/>
  <c r="K25"/>
  <c r="K28"/>
</calcChain>
</file>

<file path=xl/sharedStrings.xml><?xml version="1.0" encoding="utf-8"?>
<sst xmlns="http://schemas.openxmlformats.org/spreadsheetml/2006/main" count="267" uniqueCount="150">
  <si>
    <t>Традиционные соревнования Московской области по выездке и конкуру, посвященные Дню защиты детей</t>
  </si>
  <si>
    <t>Выездка</t>
  </si>
  <si>
    <t>Технические результаты</t>
  </si>
  <si>
    <t>Предварительный приз - юноши</t>
  </si>
  <si>
    <t>Судьи:   Н - Ашихмина Е., ВК, Московская обл.,  С - Гурьянова Г.В., ВК, Московская обл., В- Барышева Г.Б., ВК, Московская обл.</t>
  </si>
  <si>
    <t>Московская область, КСК "Созидатель"</t>
  </si>
  <si>
    <t>02 июня 2018 г.</t>
  </si>
  <si>
    <t>Место</t>
  </si>
  <si>
    <t>Фамилия, имя</t>
  </si>
  <si>
    <t>Звание разряд</t>
  </si>
  <si>
    <t>№ паспорта</t>
  </si>
  <si>
    <r>
      <t xml:space="preserve">Кличка лошади, </t>
    </r>
    <r>
      <rPr>
        <i/>
        <sz val="9"/>
        <rFont val="Times New Roman"/>
        <family val="1"/>
        <charset val="204"/>
      </rPr>
      <t xml:space="preserve">г.р. </t>
    </r>
  </si>
  <si>
    <t>Владелец</t>
  </si>
  <si>
    <t>Команда</t>
  </si>
  <si>
    <t>Н</t>
  </si>
  <si>
    <t>С</t>
  </si>
  <si>
    <t>В</t>
  </si>
  <si>
    <t>Кол. ош.</t>
  </si>
  <si>
    <t>Всего 
баллов</t>
  </si>
  <si>
    <t>Всего %</t>
  </si>
  <si>
    <t>Баллы</t>
  </si>
  <si>
    <t>%</t>
  </si>
  <si>
    <t>по схеме</t>
  </si>
  <si>
    <t>техн.</t>
  </si>
  <si>
    <t>Зачет для юношей</t>
  </si>
  <si>
    <r>
      <t xml:space="preserve">ЧАРКИНА </t>
    </r>
    <r>
      <rPr>
        <sz val="9"/>
        <rFont val="Times New Roman"/>
        <family val="1"/>
        <charset val="204"/>
      </rPr>
      <t>Виктория, 2001</t>
    </r>
  </si>
  <si>
    <t>037301</t>
  </si>
  <si>
    <t>б/р</t>
  </si>
  <si>
    <t>004903</t>
  </si>
  <si>
    <r>
      <t>ВАХМИСТР-05</t>
    </r>
    <r>
      <rPr>
        <sz val="9"/>
        <rFont val="Times New Roman"/>
        <family val="1"/>
        <charset val="204"/>
      </rPr>
      <t>, мер., гнед., трак., Хауз, Россия</t>
    </r>
  </si>
  <si>
    <t>Маслова О.</t>
  </si>
  <si>
    <t>ЧВ</t>
  </si>
  <si>
    <r>
      <t>ЧУХНЯК</t>
    </r>
    <r>
      <rPr>
        <sz val="9"/>
        <rFont val="Times New Roman"/>
        <family val="1"/>
        <charset val="204"/>
      </rPr>
      <t xml:space="preserve"> Анастасия, 2002</t>
    </r>
  </si>
  <si>
    <t>035002</t>
  </si>
  <si>
    <t>008589</t>
  </si>
  <si>
    <r>
      <t>ПАГЕРТ-02</t>
    </r>
    <r>
      <rPr>
        <sz val="9"/>
        <rFont val="Times New Roman"/>
        <family val="1"/>
        <charset val="204"/>
      </rPr>
      <t>, мер., вор., РВП, Горец, Россия</t>
    </r>
  </si>
  <si>
    <t>Пастух С.</t>
  </si>
  <si>
    <r>
      <t xml:space="preserve">ПАРХОМЕНКО </t>
    </r>
    <r>
      <rPr>
        <sz val="9"/>
        <rFont val="Times New Roman"/>
        <family val="1"/>
        <charset val="204"/>
      </rPr>
      <t>Екатерина, 2004</t>
    </r>
  </si>
  <si>
    <t>1ю</t>
  </si>
  <si>
    <t>006381</t>
  </si>
  <si>
    <r>
      <t>ВЕЛЬПИНА-02</t>
    </r>
    <r>
      <rPr>
        <sz val="9"/>
        <rFont val="Times New Roman"/>
        <family val="1"/>
        <charset val="204"/>
      </rPr>
      <t xml:space="preserve">, коб., рыж., араб., Парубок, </t>
    </r>
  </si>
  <si>
    <t xml:space="preserve">Владимиров В. </t>
  </si>
  <si>
    <t>Общий зачет</t>
  </si>
  <si>
    <r>
      <t>ВЫЛИТОК</t>
    </r>
    <r>
      <rPr>
        <sz val="9"/>
        <rFont val="Times New Roman"/>
        <family val="1"/>
        <charset val="204"/>
      </rPr>
      <t xml:space="preserve"> Анастасия, 1999</t>
    </r>
  </si>
  <si>
    <t>032499</t>
  </si>
  <si>
    <t>КМС</t>
  </si>
  <si>
    <t>011129</t>
  </si>
  <si>
    <r>
      <t>ДЕЙМОС-07</t>
    </r>
    <r>
      <rPr>
        <sz val="9"/>
        <rFont val="Times New Roman"/>
        <family val="1"/>
        <charset val="204"/>
      </rPr>
      <t>, мер., вор., РВП, Де Ниро, Старожиловский к/з</t>
    </r>
  </si>
  <si>
    <t>Узорникова А.</t>
  </si>
  <si>
    <t>КСК "Конкорд"</t>
  </si>
  <si>
    <t>вк</t>
  </si>
  <si>
    <t>017127</t>
  </si>
  <si>
    <r>
      <t>ФАЙР ПЛЭЙ-12</t>
    </r>
    <r>
      <rPr>
        <sz val="9"/>
        <rFont val="Times New Roman"/>
        <family val="1"/>
        <charset val="204"/>
      </rPr>
      <t>, коб., гнед., вестф., Фюрст Вильгельм, Германия</t>
    </r>
  </si>
  <si>
    <t>Вылиток Е.</t>
  </si>
  <si>
    <t>х</t>
  </si>
  <si>
    <r>
      <t xml:space="preserve">САМОШИНА </t>
    </r>
    <r>
      <rPr>
        <sz val="9"/>
        <rFont val="Times New Roman"/>
        <family val="1"/>
        <charset val="204"/>
      </rPr>
      <t>Валерия</t>
    </r>
  </si>
  <si>
    <t>017187</t>
  </si>
  <si>
    <t>014148</t>
  </si>
  <si>
    <r>
      <t>САВОНА-06</t>
    </r>
    <r>
      <rPr>
        <sz val="9"/>
        <rFont val="Times New Roman"/>
        <family val="1"/>
        <charset val="204"/>
      </rPr>
      <t>, коб., гнед., ганн., Сувенир, Германия</t>
    </r>
  </si>
  <si>
    <t xml:space="preserve">Покачалов А. </t>
  </si>
  <si>
    <r>
      <t>ВЛАДИМИРОВА</t>
    </r>
    <r>
      <rPr>
        <sz val="9"/>
        <color indexed="8"/>
        <rFont val="Times New Roman"/>
        <family val="1"/>
        <charset val="204"/>
      </rPr>
      <t xml:space="preserve"> Арина</t>
    </r>
  </si>
  <si>
    <t>009495</t>
  </si>
  <si>
    <t xml:space="preserve">ЛЕБРЕНО-09, </t>
  </si>
  <si>
    <t>КАПИТАН</t>
  </si>
  <si>
    <r>
      <t>ЛАВРОВА</t>
    </r>
    <r>
      <rPr>
        <sz val="9"/>
        <rFont val="Times New Roman"/>
        <family val="1"/>
        <charset val="204"/>
      </rPr>
      <t xml:space="preserve"> Анастасия</t>
    </r>
  </si>
  <si>
    <t>014217</t>
  </si>
  <si>
    <r>
      <t>ПРИБОЙ-05</t>
    </r>
    <r>
      <rPr>
        <sz val="9"/>
        <rFont val="Times New Roman"/>
        <family val="1"/>
        <charset val="204"/>
      </rPr>
      <t>, мер., гнед., полукр., Памфлет</t>
    </r>
  </si>
  <si>
    <r>
      <t xml:space="preserve">НИКИТИНА </t>
    </r>
    <r>
      <rPr>
        <sz val="9"/>
        <rFont val="Times New Roman"/>
        <family val="1"/>
        <charset val="204"/>
      </rPr>
      <t>Екатерина</t>
    </r>
  </si>
  <si>
    <t>022688</t>
  </si>
  <si>
    <t>015427</t>
  </si>
  <si>
    <r>
      <t>ВАЧИВИ-10</t>
    </r>
    <r>
      <rPr>
        <sz val="9"/>
        <rFont val="Times New Roman"/>
        <family val="1"/>
        <charset val="204"/>
      </rPr>
      <t>, коб., гнед., УВП, Балатон</t>
    </r>
  </si>
  <si>
    <t>Никитина Е.</t>
  </si>
  <si>
    <t>КК НиКа</t>
  </si>
  <si>
    <r>
      <t xml:space="preserve">МАЛОФЕЕВ </t>
    </r>
    <r>
      <rPr>
        <sz val="9"/>
        <color indexed="8"/>
        <rFont val="Times New Roman"/>
        <family val="1"/>
        <charset val="204"/>
      </rPr>
      <t>Роман</t>
    </r>
  </si>
  <si>
    <t>000296</t>
  </si>
  <si>
    <t>014061</t>
  </si>
  <si>
    <r>
      <t>ПОДВИГ-11</t>
    </r>
    <r>
      <rPr>
        <sz val="9"/>
        <color indexed="8"/>
        <rFont val="Times New Roman"/>
        <family val="1"/>
        <charset val="204"/>
      </rPr>
      <t>, жер., гнед.,  бел.упр., Дюйм, Беларусь</t>
    </r>
  </si>
  <si>
    <t xml:space="preserve">Малофеева Е. </t>
  </si>
  <si>
    <r>
      <t>ПОЛИКАРПОВА</t>
    </r>
    <r>
      <rPr>
        <sz val="9"/>
        <rFont val="Times New Roman"/>
        <family val="1"/>
        <charset val="204"/>
      </rPr>
      <t xml:space="preserve"> Ольга</t>
    </r>
  </si>
  <si>
    <t>010010</t>
  </si>
  <si>
    <r>
      <t>ОПРИЧНИК-07</t>
    </r>
    <r>
      <rPr>
        <sz val="9"/>
        <rFont val="Times New Roman"/>
        <family val="1"/>
        <charset val="204"/>
      </rPr>
      <t>, жер., ганн., Парнас</t>
    </r>
  </si>
  <si>
    <t>Алексеева О.</t>
  </si>
  <si>
    <t>КСК "Мечта"</t>
  </si>
  <si>
    <r>
      <t xml:space="preserve">ВАСИЛЬЕВА </t>
    </r>
    <r>
      <rPr>
        <sz val="9"/>
        <rFont val="Times New Roman"/>
        <family val="1"/>
        <charset val="204"/>
      </rPr>
      <t>Александра</t>
    </r>
  </si>
  <si>
    <t>060298</t>
  </si>
  <si>
    <t>Малый приз</t>
  </si>
  <si>
    <t>014976</t>
  </si>
  <si>
    <r>
      <t>ДАЙМОНД ЗЕСТ-10</t>
    </r>
    <r>
      <rPr>
        <sz val="9"/>
        <rFont val="Times New Roman"/>
        <family val="1"/>
        <charset val="204"/>
      </rPr>
      <t>, жер., рыж., УВП, Знахарь, Россия</t>
    </r>
  </si>
  <si>
    <t xml:space="preserve">Владимирова А. </t>
  </si>
  <si>
    <r>
      <t>РОГОВА</t>
    </r>
    <r>
      <rPr>
        <sz val="9"/>
        <rFont val="Times New Roman"/>
        <family val="1"/>
        <charset val="204"/>
      </rPr>
      <t xml:space="preserve"> Мария</t>
    </r>
  </si>
  <si>
    <t>002117</t>
  </si>
  <si>
    <r>
      <t>МИФ-00</t>
    </r>
    <r>
      <rPr>
        <sz val="9"/>
        <rFont val="Times New Roman"/>
        <family val="1"/>
        <charset val="204"/>
      </rPr>
      <t>, мер., сер., англо-араб, Ферзь</t>
    </r>
  </si>
  <si>
    <t>Главный судья</t>
  </si>
  <si>
    <t>Мироненко Ю.А., ВК, Московская обл.</t>
  </si>
  <si>
    <t xml:space="preserve"> </t>
  </si>
  <si>
    <t>Главный секретарь</t>
  </si>
  <si>
    <t>Елизаветина М.Ю., ВК, Московская обл.</t>
  </si>
  <si>
    <t>Судьи:   Н - Барышева Г.Б., ВК, Московская обл.,  С - Ашихмина Е., ВК, Московская обл., В- Гурьянова Г.В., ВК, Московская обл.</t>
  </si>
  <si>
    <t>02 июня 2018 г</t>
  </si>
  <si>
    <t>Предварительный приз - дети</t>
  </si>
  <si>
    <t>Зачет для детей</t>
  </si>
  <si>
    <r>
      <t xml:space="preserve">РЫБАК </t>
    </r>
    <r>
      <rPr>
        <sz val="9"/>
        <color indexed="8"/>
        <rFont val="Times New Roman"/>
        <family val="1"/>
        <charset val="204"/>
      </rPr>
      <t>Алина, 2004</t>
    </r>
  </si>
  <si>
    <t>016638</t>
  </si>
  <si>
    <r>
      <t>ДАНДИ-02</t>
    </r>
    <r>
      <rPr>
        <sz val="9"/>
        <rFont val="Times New Roman"/>
        <family val="1"/>
        <charset val="204"/>
      </rPr>
      <t>, мер., гнедо-пег., класс пони, Бунчук, Удмуртия</t>
    </r>
  </si>
  <si>
    <t>Дулицкий М.</t>
  </si>
  <si>
    <r>
      <t>ДОЛЕЖАЛКОВА</t>
    </r>
    <r>
      <rPr>
        <sz val="9"/>
        <rFont val="Times New Roman"/>
        <family val="1"/>
        <charset val="204"/>
      </rPr>
      <t xml:space="preserve"> Александра, 2004</t>
    </r>
  </si>
  <si>
    <t>060704</t>
  </si>
  <si>
    <t>008700</t>
  </si>
  <si>
    <r>
      <t>ГЕЛИОФИТА-02</t>
    </r>
    <r>
      <rPr>
        <sz val="9"/>
        <rFont val="Times New Roman"/>
        <family val="1"/>
        <charset val="204"/>
      </rPr>
      <t>, коб., вор., донск.помесь, Фаянс, Россия</t>
    </r>
  </si>
  <si>
    <t>Хохлова М.</t>
  </si>
  <si>
    <t>Люберецкий КД</t>
  </si>
  <si>
    <r>
      <t>АБРАМОВА</t>
    </r>
    <r>
      <rPr>
        <sz val="9"/>
        <rFont val="Times New Roman"/>
        <family val="1"/>
        <charset val="204"/>
      </rPr>
      <t xml:space="preserve"> Богдана, 2005</t>
    </r>
  </si>
  <si>
    <t>047505</t>
  </si>
  <si>
    <r>
      <t xml:space="preserve">БАВЧЕНКОВА </t>
    </r>
    <r>
      <rPr>
        <sz val="9"/>
        <rFont val="Times New Roman"/>
        <family val="1"/>
        <charset val="204"/>
      </rPr>
      <t>Полина, 2005</t>
    </r>
  </si>
  <si>
    <t>019267</t>
  </si>
  <si>
    <r>
      <t>КАСПЕР04</t>
    </r>
    <r>
      <rPr>
        <sz val="9"/>
        <rFont val="Times New Roman"/>
        <family val="1"/>
        <charset val="204"/>
      </rPr>
      <t>, мер., сер., полукр., Киприот, Ставропольский край</t>
    </r>
  </si>
  <si>
    <t>Агафонова Е.</t>
  </si>
  <si>
    <r>
      <t xml:space="preserve">ОБЪЕДКОВ </t>
    </r>
    <r>
      <rPr>
        <sz val="9"/>
        <rFont val="Times New Roman"/>
        <family val="1"/>
        <charset val="204"/>
      </rPr>
      <t>Егор, 2004</t>
    </r>
  </si>
  <si>
    <t>КРЕМЕНЧУГ-99</t>
  </si>
  <si>
    <r>
      <t>ШИШКИНА</t>
    </r>
    <r>
      <rPr>
        <sz val="9"/>
        <rFont val="Times New Roman"/>
        <family val="1"/>
        <charset val="204"/>
      </rPr>
      <t xml:space="preserve"> Кристина</t>
    </r>
  </si>
  <si>
    <r>
      <t>ПАРЛАК-ШАХ-12</t>
    </r>
    <r>
      <rPr>
        <sz val="9"/>
        <rFont val="Times New Roman"/>
        <family val="1"/>
        <charset val="204"/>
      </rPr>
      <t xml:space="preserve">, жер., гнед., ахалт., </t>
    </r>
  </si>
  <si>
    <r>
      <t xml:space="preserve">ПОЖАРОВА </t>
    </r>
    <r>
      <rPr>
        <sz val="9"/>
        <color indexed="8"/>
        <rFont val="Times New Roman"/>
        <family val="1"/>
        <charset val="204"/>
      </rPr>
      <t>Анастасия, 2003</t>
    </r>
  </si>
  <si>
    <t>023403</t>
  </si>
  <si>
    <r>
      <t>ВИЗАВИ-09</t>
    </r>
    <r>
      <rPr>
        <sz val="9"/>
        <rFont val="Times New Roman"/>
        <family val="1"/>
        <charset val="204"/>
      </rPr>
      <t xml:space="preserve">, мер., гнед., трак., </t>
    </r>
  </si>
  <si>
    <t>Григорьева А.</t>
  </si>
  <si>
    <r>
      <t>МИТРОФАНОВА</t>
    </r>
    <r>
      <rPr>
        <sz val="9"/>
        <rFont val="Times New Roman"/>
        <family val="1"/>
        <charset val="204"/>
      </rPr>
      <t xml:space="preserve"> Мария, 1983</t>
    </r>
  </si>
  <si>
    <t>на оформ.</t>
  </si>
  <si>
    <r>
      <t>САВАННА-04</t>
    </r>
    <r>
      <rPr>
        <sz val="9"/>
        <color indexed="8"/>
        <rFont val="Times New Roman"/>
        <family val="1"/>
        <charset val="204"/>
      </rPr>
      <t>, коб., вор., трак., Сиэтл, Тверская обл.</t>
    </r>
  </si>
  <si>
    <t>Митрофанова М.</t>
  </si>
  <si>
    <r>
      <t xml:space="preserve">ОЗОЛИНА </t>
    </r>
    <r>
      <rPr>
        <sz val="9"/>
        <rFont val="Times New Roman"/>
        <family val="1"/>
        <charset val="204"/>
      </rPr>
      <t>Елена</t>
    </r>
  </si>
  <si>
    <t>027290</t>
  </si>
  <si>
    <r>
      <t xml:space="preserve">ФИЛИМОНОВА </t>
    </r>
    <r>
      <rPr>
        <sz val="9"/>
        <rFont val="Times New Roman"/>
        <family val="1"/>
        <charset val="204"/>
      </rPr>
      <t>Татьяна, 2001</t>
    </r>
  </si>
  <si>
    <t>001995</t>
  </si>
  <si>
    <r>
      <t>ВИП-00</t>
    </r>
    <r>
      <rPr>
        <sz val="9"/>
        <rFont val="Times New Roman"/>
        <family val="1"/>
        <charset val="204"/>
      </rPr>
      <t>, мер., гнед., ганн., Версаль</t>
    </r>
  </si>
  <si>
    <r>
      <t xml:space="preserve">КОРОЛЕВА </t>
    </r>
    <r>
      <rPr>
        <sz val="9"/>
        <rFont val="Times New Roman"/>
        <family val="1"/>
        <charset val="204"/>
      </rPr>
      <t>Анна, 1996</t>
    </r>
  </si>
  <si>
    <t>015415</t>
  </si>
  <si>
    <r>
      <t>ВОРОН-11</t>
    </r>
    <r>
      <rPr>
        <sz val="9"/>
        <rFont val="Times New Roman"/>
        <family val="1"/>
        <charset val="204"/>
      </rPr>
      <t>, мер., вор., полукр., Баскак, Белгородская обл.</t>
    </r>
  </si>
  <si>
    <t>Королева М.</t>
  </si>
  <si>
    <t>005823</t>
  </si>
  <si>
    <r>
      <t>ПОЧЕРК-05</t>
    </r>
    <r>
      <rPr>
        <sz val="9"/>
        <color indexed="8"/>
        <rFont val="Times New Roman"/>
        <family val="1"/>
        <charset val="204"/>
      </rPr>
      <t>, мер., гнед., трак., Чингиз Хан, г. Ярославль</t>
    </r>
  </si>
  <si>
    <t>Ерахина Е.</t>
  </si>
  <si>
    <r>
      <t>ПАРХОМЕНКО</t>
    </r>
    <r>
      <rPr>
        <sz val="9"/>
        <rFont val="Times New Roman"/>
        <family val="1"/>
        <charset val="204"/>
      </rPr>
      <t xml:space="preserve"> Александра, 1994</t>
    </r>
  </si>
  <si>
    <r>
      <t xml:space="preserve">БИРЮКОВА </t>
    </r>
    <r>
      <rPr>
        <sz val="9"/>
        <rFont val="Times New Roman"/>
        <family val="1"/>
        <charset val="204"/>
      </rPr>
      <t>Елена</t>
    </r>
  </si>
  <si>
    <t>012943</t>
  </si>
  <si>
    <r>
      <t>ЖАФРЕЙ-06</t>
    </r>
    <r>
      <rPr>
        <sz val="9"/>
        <rFont val="Times New Roman"/>
        <family val="1"/>
        <charset val="204"/>
      </rPr>
      <t>, жер., гнед., орл., Форпост,Самарская обл.</t>
    </r>
  </si>
  <si>
    <t xml:space="preserve">Бирюкова Е. </t>
  </si>
  <si>
    <t>снят</t>
  </si>
  <si>
    <t>Любительская езда</t>
  </si>
  <si>
    <r>
      <t xml:space="preserve">ШВЕЦ </t>
    </r>
    <r>
      <rPr>
        <sz val="9"/>
        <rFont val="Times New Roman"/>
        <family val="1"/>
        <charset val="204"/>
      </rPr>
      <t>Анастасия</t>
    </r>
  </si>
  <si>
    <r>
      <t>ОПРИЧНИК-07</t>
    </r>
    <r>
      <rPr>
        <sz val="10"/>
        <rFont val="Times New Roman"/>
        <family val="1"/>
        <charset val="204"/>
      </rPr>
      <t>, жер., ганн., Парнас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</si>
</sst>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8"/>
      <name val="Times New Roman"/>
      <family val="1"/>
      <charset val="204"/>
    </font>
    <font>
      <b/>
      <i/>
      <sz val="24"/>
      <name val="Monotype Corsiva"/>
      <family val="4"/>
      <charset val="204"/>
    </font>
    <font>
      <b/>
      <i/>
      <sz val="26"/>
      <name val="Monotype Corsiva"/>
      <family val="4"/>
      <charset val="204"/>
    </font>
    <font>
      <sz val="26"/>
      <name val="Arial"/>
      <family val="2"/>
      <charset val="204"/>
    </font>
    <font>
      <sz val="10"/>
      <name val="Arial Cyr"/>
      <family val="2"/>
      <charset val="204"/>
    </font>
    <font>
      <sz val="26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9" fontId="1" fillId="0" borderId="0"/>
  </cellStyleXfs>
  <cellXfs count="131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/>
    <xf numFmtId="0" fontId="7" fillId="0" borderId="0" xfId="2" applyFont="1"/>
    <xf numFmtId="0" fontId="8" fillId="0" borderId="0" xfId="1" applyFont="1" applyBorder="1" applyAlignment="1">
      <alignment horizontal="center" vertical="center"/>
    </xf>
    <xf numFmtId="0" fontId="9" fillId="0" borderId="0" xfId="1" applyFont="1"/>
    <xf numFmtId="0" fontId="10" fillId="0" borderId="0" xfId="1" applyFont="1" applyBorder="1" applyAlignment="1">
      <alignment horizontal="center" vertical="center"/>
    </xf>
    <xf numFmtId="0" fontId="1" fillId="0" borderId="0" xfId="1"/>
    <xf numFmtId="0" fontId="11" fillId="0" borderId="0" xfId="1" applyFont="1" applyBorder="1" applyAlignment="1">
      <alignment horizontal="center"/>
    </xf>
    <xf numFmtId="0" fontId="1" fillId="0" borderId="0" xfId="1" applyFont="1"/>
    <xf numFmtId="0" fontId="12" fillId="0" borderId="0" xfId="1" applyFont="1" applyBorder="1" applyAlignment="1"/>
    <xf numFmtId="0" fontId="12" fillId="0" borderId="0" xfId="1" applyFont="1" applyBorder="1" applyAlignment="1">
      <alignment horizontal="left"/>
    </xf>
    <xf numFmtId="0" fontId="12" fillId="0" borderId="0" xfId="1" applyFont="1" applyAlignment="1">
      <alignment wrapText="1"/>
    </xf>
    <xf numFmtId="0" fontId="12" fillId="0" borderId="0" xfId="1" applyFont="1"/>
    <xf numFmtId="0" fontId="12" fillId="0" borderId="0" xfId="1" applyFont="1" applyBorder="1" applyAlignment="1">
      <alignment horizontal="center"/>
    </xf>
    <xf numFmtId="0" fontId="13" fillId="0" borderId="1" xfId="1" applyFont="1" applyBorder="1" applyAlignment="1">
      <alignment horizontal="center" vertical="center" textRotation="90" wrapText="1"/>
    </xf>
    <xf numFmtId="0" fontId="1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textRotation="90" wrapText="1"/>
    </xf>
    <xf numFmtId="0" fontId="16" fillId="0" borderId="2" xfId="1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/>
    </xf>
    <xf numFmtId="0" fontId="17" fillId="0" borderId="2" xfId="4" applyFont="1" applyFill="1" applyBorder="1" applyAlignment="1">
      <alignment horizontal="center" vertical="center" wrapText="1"/>
    </xf>
    <xf numFmtId="0" fontId="17" fillId="0" borderId="2" xfId="4" applyFont="1" applyFill="1" applyBorder="1" applyAlignment="1">
      <alignment horizontal="center" vertical="center" wrapText="1"/>
    </xf>
    <xf numFmtId="1" fontId="13" fillId="0" borderId="2" xfId="1" applyNumberFormat="1" applyFont="1" applyFill="1" applyBorder="1" applyAlignment="1">
      <alignment horizontal="center" vertical="center" textRotation="90" wrapText="1"/>
    </xf>
    <xf numFmtId="2" fontId="13" fillId="0" borderId="2" xfId="1" applyNumberFormat="1" applyFont="1" applyFill="1" applyBorder="1" applyAlignment="1">
      <alignment horizontal="center" vertical="center" textRotation="90" wrapText="1"/>
    </xf>
    <xf numFmtId="0" fontId="18" fillId="0" borderId="0" xfId="1" applyFont="1" applyAlignment="1">
      <alignment horizontal="center" vertical="center"/>
    </xf>
    <xf numFmtId="2" fontId="18" fillId="0" borderId="2" xfId="3" applyNumberFormat="1" applyFont="1" applyFill="1" applyBorder="1" applyAlignment="1">
      <alignment horizontal="center" vertical="center" textRotation="90" wrapText="1"/>
    </xf>
    <xf numFmtId="2" fontId="18" fillId="0" borderId="2" xfId="3" applyNumberFormat="1" applyFont="1" applyFill="1" applyBorder="1" applyAlignment="1">
      <alignment horizontal="center" vertical="center" wrapText="1"/>
    </xf>
    <xf numFmtId="0" fontId="17" fillId="0" borderId="2" xfId="4" applyFont="1" applyFill="1" applyBorder="1" applyAlignment="1">
      <alignment vertical="center" textRotation="90" wrapText="1"/>
    </xf>
    <xf numFmtId="0" fontId="17" fillId="0" borderId="2" xfId="4" applyFont="1" applyFill="1" applyBorder="1" applyAlignment="1">
      <alignment horizontal="center" vertical="center" textRotation="90" wrapText="1"/>
    </xf>
    <xf numFmtId="0" fontId="19" fillId="0" borderId="3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8" fillId="0" borderId="0" xfId="1" applyFont="1"/>
    <xf numFmtId="0" fontId="19" fillId="0" borderId="1" xfId="1" applyFont="1" applyBorder="1" applyAlignment="1">
      <alignment horizontal="center" vertical="center"/>
    </xf>
    <xf numFmtId="0" fontId="17" fillId="2" borderId="2" xfId="5" applyFont="1" applyFill="1" applyBorder="1" applyAlignment="1">
      <alignment horizontal="left" vertical="center" wrapText="1"/>
    </xf>
    <xf numFmtId="49" fontId="15" fillId="2" borderId="2" xfId="5" applyNumberFormat="1" applyFont="1" applyFill="1" applyBorder="1" applyAlignment="1">
      <alignment horizontal="center" vertical="center" wrapText="1"/>
    </xf>
    <xf numFmtId="0" fontId="20" fillId="0" borderId="2" xfId="5" applyFont="1" applyFill="1" applyBorder="1" applyAlignment="1">
      <alignment horizontal="center" vertical="center" wrapText="1"/>
    </xf>
    <xf numFmtId="49" fontId="15" fillId="0" borderId="2" xfId="5" applyNumberFormat="1" applyFont="1" applyFill="1" applyBorder="1" applyAlignment="1">
      <alignment horizontal="center" vertical="center"/>
    </xf>
    <xf numFmtId="0" fontId="17" fillId="0" borderId="2" xfId="5" applyFont="1" applyFill="1" applyBorder="1" applyAlignment="1">
      <alignment vertical="center" wrapText="1"/>
    </xf>
    <xf numFmtId="0" fontId="20" fillId="0" borderId="2" xfId="5" applyFont="1" applyFill="1" applyBorder="1" applyAlignment="1">
      <alignment horizontal="center" vertical="center"/>
    </xf>
    <xf numFmtId="0" fontId="20" fillId="0" borderId="2" xfId="5" applyFont="1" applyBorder="1" applyAlignment="1">
      <alignment horizontal="center" vertical="center" wrapText="1"/>
    </xf>
    <xf numFmtId="164" fontId="20" fillId="0" borderId="1" xfId="3" applyNumberFormat="1" applyFont="1" applyFill="1" applyBorder="1" applyAlignment="1">
      <alignment horizontal="center" vertical="center" wrapText="1"/>
    </xf>
    <xf numFmtId="165" fontId="18" fillId="0" borderId="2" xfId="6" applyNumberFormat="1" applyFont="1" applyFill="1" applyBorder="1" applyAlignment="1">
      <alignment horizontal="center" vertical="center" wrapText="1"/>
    </xf>
    <xf numFmtId="1" fontId="21" fillId="0" borderId="2" xfId="2" applyNumberFormat="1" applyFont="1" applyFill="1" applyBorder="1" applyAlignment="1">
      <alignment horizontal="center" vertical="center"/>
    </xf>
    <xf numFmtId="164" fontId="18" fillId="0" borderId="2" xfId="6" applyNumberFormat="1" applyFont="1" applyFill="1" applyBorder="1" applyAlignment="1">
      <alignment horizontal="center" vertical="center" wrapText="1"/>
    </xf>
    <xf numFmtId="0" fontId="18" fillId="0" borderId="2" xfId="4" applyFont="1" applyFill="1" applyBorder="1" applyAlignment="1">
      <alignment horizontal="center" vertical="center" wrapText="1"/>
    </xf>
    <xf numFmtId="164" fontId="19" fillId="0" borderId="2" xfId="6" applyNumberFormat="1" applyFont="1" applyFill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18" fillId="0" borderId="0" xfId="1" applyFont="1" applyAlignment="1">
      <alignment vertical="center"/>
    </xf>
    <xf numFmtId="0" fontId="24" fillId="0" borderId="0" xfId="1" applyFont="1" applyBorder="1" applyAlignment="1">
      <alignment horizontal="left" vertical="center" wrapText="1"/>
    </xf>
    <xf numFmtId="0" fontId="12" fillId="0" borderId="0" xfId="1" applyFont="1" applyAlignment="1">
      <alignment horizontal="center" vertical="center"/>
    </xf>
    <xf numFmtId="0" fontId="24" fillId="0" borderId="0" xfId="1" applyFont="1" applyBorder="1" applyAlignment="1">
      <alignment horizontal="right" vertical="center"/>
    </xf>
    <xf numFmtId="0" fontId="18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0" fontId="12" fillId="0" borderId="0" xfId="1" applyFont="1" applyBorder="1" applyAlignment="1">
      <alignment horizontal="left" vertical="center" wrapText="1"/>
    </xf>
    <xf numFmtId="1" fontId="12" fillId="0" borderId="0" xfId="1" applyNumberFormat="1" applyFont="1" applyBorder="1" applyAlignment="1">
      <alignment horizontal="center" vertical="center" wrapText="1"/>
    </xf>
    <xf numFmtId="0" fontId="1" fillId="0" borderId="0" xfId="1" applyFont="1" applyBorder="1" applyAlignment="1">
      <alignment wrapText="1"/>
    </xf>
    <xf numFmtId="0" fontId="1" fillId="0" borderId="0" xfId="1" applyFont="1" applyAlignment="1">
      <alignment wrapText="1"/>
    </xf>
    <xf numFmtId="0" fontId="4" fillId="0" borderId="0" xfId="4" applyFont="1" applyAlignment="1">
      <alignment horizontal="center" vertical="center" wrapText="1"/>
    </xf>
    <xf numFmtId="0" fontId="5" fillId="0" borderId="0" xfId="4" applyFont="1"/>
    <xf numFmtId="0" fontId="8" fillId="0" borderId="0" xfId="4" applyFont="1" applyBorder="1" applyAlignment="1">
      <alignment horizontal="center" vertical="center"/>
    </xf>
    <xf numFmtId="0" fontId="9" fillId="0" borderId="0" xfId="4" applyFont="1"/>
    <xf numFmtId="0" fontId="11" fillId="0" borderId="0" xfId="4" applyFont="1" applyBorder="1" applyAlignment="1">
      <alignment horizontal="center"/>
    </xf>
    <xf numFmtId="0" fontId="1" fillId="0" borderId="0" xfId="4" applyFont="1"/>
    <xf numFmtId="0" fontId="12" fillId="0" borderId="0" xfId="4" applyFont="1" applyBorder="1" applyAlignment="1"/>
    <xf numFmtId="0" fontId="12" fillId="0" borderId="0" xfId="4" applyFont="1" applyBorder="1" applyAlignment="1">
      <alignment horizontal="left"/>
    </xf>
    <xf numFmtId="0" fontId="12" fillId="0" borderId="0" xfId="4" applyFont="1" applyAlignment="1">
      <alignment wrapText="1"/>
    </xf>
    <xf numFmtId="0" fontId="12" fillId="0" borderId="0" xfId="4" applyFont="1"/>
    <xf numFmtId="0" fontId="12" fillId="0" borderId="0" xfId="4" applyFont="1" applyBorder="1" applyAlignment="1">
      <alignment horizontal="center"/>
    </xf>
    <xf numFmtId="0" fontId="13" fillId="0" borderId="1" xfId="4" applyFont="1" applyBorder="1" applyAlignment="1">
      <alignment horizontal="center" vertical="center" textRotation="90" wrapText="1"/>
    </xf>
    <xf numFmtId="0" fontId="14" fillId="0" borderId="2" xfId="4" applyFont="1" applyBorder="1" applyAlignment="1">
      <alignment horizontal="center" vertical="center" wrapText="1"/>
    </xf>
    <xf numFmtId="0" fontId="14" fillId="0" borderId="2" xfId="4" applyFont="1" applyBorder="1" applyAlignment="1">
      <alignment horizontal="center" vertical="center" wrapText="1"/>
    </xf>
    <xf numFmtId="0" fontId="14" fillId="0" borderId="2" xfId="4" applyFont="1" applyBorder="1" applyAlignment="1">
      <alignment horizontal="center" vertical="center" textRotation="90" wrapText="1"/>
    </xf>
    <xf numFmtId="1" fontId="13" fillId="0" borderId="2" xfId="4" applyNumberFormat="1" applyFont="1" applyFill="1" applyBorder="1" applyAlignment="1">
      <alignment horizontal="center" vertical="center" textRotation="90" wrapText="1"/>
    </xf>
    <xf numFmtId="2" fontId="13" fillId="0" borderId="2" xfId="4" applyNumberFormat="1" applyFont="1" applyFill="1" applyBorder="1" applyAlignment="1">
      <alignment horizontal="center" vertical="center" textRotation="90" wrapText="1"/>
    </xf>
    <xf numFmtId="0" fontId="18" fillId="0" borderId="0" xfId="4" applyFont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25" fillId="0" borderId="1" xfId="4" applyFont="1" applyBorder="1" applyAlignment="1">
      <alignment horizontal="center" vertical="center"/>
    </xf>
    <xf numFmtId="0" fontId="18" fillId="0" borderId="0" xfId="4" applyFont="1"/>
    <xf numFmtId="0" fontId="19" fillId="0" borderId="5" xfId="4" applyFont="1" applyBorder="1" applyAlignment="1">
      <alignment horizontal="center" vertical="center"/>
    </xf>
    <xf numFmtId="0" fontId="17" fillId="2" borderId="6" xfId="5" applyFont="1" applyFill="1" applyBorder="1" applyAlignment="1">
      <alignment horizontal="left" vertical="center" wrapText="1"/>
    </xf>
    <xf numFmtId="49" fontId="15" fillId="2" borderId="6" xfId="5" applyNumberFormat="1" applyFont="1" applyFill="1" applyBorder="1" applyAlignment="1">
      <alignment horizontal="center" vertical="center" wrapText="1"/>
    </xf>
    <xf numFmtId="0" fontId="20" fillId="0" borderId="6" xfId="5" applyFont="1" applyFill="1" applyBorder="1" applyAlignment="1">
      <alignment horizontal="center" vertical="center" wrapText="1"/>
    </xf>
    <xf numFmtId="49" fontId="15" fillId="0" borderId="6" xfId="5" applyNumberFormat="1" applyFont="1" applyFill="1" applyBorder="1" applyAlignment="1">
      <alignment horizontal="center" vertical="center"/>
    </xf>
    <xf numFmtId="0" fontId="17" fillId="0" borderId="6" xfId="5" applyFont="1" applyFill="1" applyBorder="1" applyAlignment="1">
      <alignment vertical="center" wrapText="1"/>
    </xf>
    <xf numFmtId="0" fontId="20" fillId="0" borderId="6" xfId="5" applyFont="1" applyFill="1" applyBorder="1" applyAlignment="1">
      <alignment horizontal="center" vertical="center"/>
    </xf>
    <xf numFmtId="0" fontId="20" fillId="0" borderId="6" xfId="5" applyFont="1" applyBorder="1" applyAlignment="1">
      <alignment horizontal="center" vertical="center" wrapText="1"/>
    </xf>
    <xf numFmtId="164" fontId="20" fillId="0" borderId="5" xfId="3" applyNumberFormat="1" applyFont="1" applyFill="1" applyBorder="1" applyAlignment="1">
      <alignment horizontal="center" vertical="center" wrapText="1"/>
    </xf>
    <xf numFmtId="165" fontId="18" fillId="0" borderId="6" xfId="6" applyNumberFormat="1" applyFont="1" applyFill="1" applyBorder="1" applyAlignment="1">
      <alignment horizontal="center" vertical="center" wrapText="1"/>
    </xf>
    <xf numFmtId="1" fontId="21" fillId="0" borderId="6" xfId="2" applyNumberFormat="1" applyFont="1" applyFill="1" applyBorder="1" applyAlignment="1">
      <alignment horizontal="center" vertical="center"/>
    </xf>
    <xf numFmtId="164" fontId="18" fillId="0" borderId="6" xfId="6" applyNumberFormat="1" applyFont="1" applyFill="1" applyBorder="1" applyAlignment="1">
      <alignment horizontal="center" vertical="center" wrapText="1"/>
    </xf>
    <xf numFmtId="0" fontId="18" fillId="0" borderId="6" xfId="4" applyFont="1" applyFill="1" applyBorder="1" applyAlignment="1">
      <alignment horizontal="center" vertical="center" wrapText="1"/>
    </xf>
    <xf numFmtId="164" fontId="19" fillId="0" borderId="6" xfId="6" applyNumberFormat="1" applyFont="1" applyFill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/>
    </xf>
    <xf numFmtId="0" fontId="25" fillId="0" borderId="3" xfId="4" applyFont="1" applyBorder="1" applyAlignment="1">
      <alignment horizontal="center" vertical="center"/>
    </xf>
    <xf numFmtId="0" fontId="25" fillId="0" borderId="0" xfId="4" applyFont="1" applyBorder="1" applyAlignment="1">
      <alignment horizontal="center" vertical="center"/>
    </xf>
    <xf numFmtId="0" fontId="17" fillId="0" borderId="2" xfId="5" applyFont="1" applyBorder="1" applyAlignment="1">
      <alignment horizontal="left" vertical="center" wrapText="1"/>
    </xf>
    <xf numFmtId="49" fontId="15" fillId="0" borderId="2" xfId="5" applyNumberFormat="1" applyFont="1" applyBorder="1" applyAlignment="1">
      <alignment horizontal="center" vertical="center" wrapText="1"/>
    </xf>
    <xf numFmtId="0" fontId="17" fillId="0" borderId="2" xfId="5" applyFont="1" applyBorder="1" applyAlignment="1">
      <alignment vertical="center" wrapText="1"/>
    </xf>
    <xf numFmtId="164" fontId="20" fillId="0" borderId="7" xfId="3" applyNumberFormat="1" applyFont="1" applyFill="1" applyBorder="1" applyAlignment="1">
      <alignment horizontal="center" vertical="center" wrapText="1"/>
    </xf>
    <xf numFmtId="164" fontId="18" fillId="0" borderId="8" xfId="6" applyNumberFormat="1" applyFont="1" applyFill="1" applyBorder="1" applyAlignment="1">
      <alignment horizontal="center" vertical="center" wrapText="1"/>
    </xf>
    <xf numFmtId="0" fontId="18" fillId="0" borderId="8" xfId="4" applyFont="1" applyFill="1" applyBorder="1" applyAlignment="1">
      <alignment horizontal="center" vertical="center" wrapText="1"/>
    </xf>
    <xf numFmtId="164" fontId="19" fillId="0" borderId="8" xfId="6" applyNumberFormat="1" applyFont="1" applyFill="1" applyBorder="1" applyAlignment="1">
      <alignment horizontal="center" vertical="center" wrapText="1"/>
    </xf>
    <xf numFmtId="165" fontId="18" fillId="0" borderId="8" xfId="6" applyNumberFormat="1" applyFont="1" applyFill="1" applyBorder="1" applyAlignment="1">
      <alignment horizontal="center" vertical="center" wrapText="1"/>
    </xf>
    <xf numFmtId="0" fontId="20" fillId="0" borderId="9" xfId="5" applyFont="1" applyBorder="1" applyAlignment="1">
      <alignment horizontal="center" vertical="center" wrapText="1"/>
    </xf>
    <xf numFmtId="165" fontId="18" fillId="0" borderId="1" xfId="6" applyNumberFormat="1" applyFont="1" applyFill="1" applyBorder="1" applyAlignment="1">
      <alignment horizontal="center" vertical="center" wrapText="1"/>
    </xf>
    <xf numFmtId="0" fontId="13" fillId="0" borderId="3" xfId="4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49" fontId="25" fillId="0" borderId="2" xfId="5" applyNumberFormat="1" applyFont="1" applyFill="1" applyBorder="1" applyAlignment="1">
      <alignment horizontal="center" vertical="center"/>
    </xf>
    <xf numFmtId="0" fontId="26" fillId="0" borderId="2" xfId="5" applyFont="1" applyFill="1" applyBorder="1" applyAlignment="1">
      <alignment vertical="center" wrapText="1"/>
    </xf>
    <xf numFmtId="0" fontId="18" fillId="0" borderId="2" xfId="5" applyFont="1" applyFill="1" applyBorder="1" applyAlignment="1">
      <alignment horizontal="center" vertical="center"/>
    </xf>
    <xf numFmtId="0" fontId="18" fillId="0" borderId="0" xfId="4" applyFont="1" applyAlignment="1">
      <alignment vertical="center"/>
    </xf>
    <xf numFmtId="0" fontId="24" fillId="0" borderId="10" xfId="4" applyFont="1" applyBorder="1" applyAlignment="1">
      <alignment horizontal="left" vertical="center" wrapText="1"/>
    </xf>
    <xf numFmtId="0" fontId="12" fillId="0" borderId="0" xfId="4" applyFont="1" applyAlignment="1">
      <alignment horizontal="center" vertical="center"/>
    </xf>
    <xf numFmtId="0" fontId="24" fillId="0" borderId="0" xfId="4" applyFont="1" applyBorder="1" applyAlignment="1">
      <alignment horizontal="right" vertical="center"/>
    </xf>
    <xf numFmtId="0" fontId="18" fillId="0" borderId="0" xfId="4" applyFont="1" applyBorder="1" applyAlignment="1">
      <alignment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0" xfId="4" applyFont="1" applyAlignment="1">
      <alignment vertical="center" wrapText="1"/>
    </xf>
    <xf numFmtId="0" fontId="12" fillId="0" borderId="0" xfId="4" applyFont="1" applyBorder="1" applyAlignment="1">
      <alignment horizontal="left" vertical="center" wrapText="1"/>
    </xf>
    <xf numFmtId="1" fontId="12" fillId="0" borderId="0" xfId="4" applyNumberFormat="1" applyFont="1" applyBorder="1" applyAlignment="1">
      <alignment horizontal="center" vertical="center" wrapText="1"/>
    </xf>
    <xf numFmtId="0" fontId="1" fillId="0" borderId="0" xfId="4"/>
    <xf numFmtId="0" fontId="24" fillId="0" borderId="0" xfId="4" applyFont="1" applyBorder="1" applyAlignment="1">
      <alignment horizontal="left" vertical="center" wrapText="1"/>
    </xf>
    <xf numFmtId="0" fontId="1" fillId="0" borderId="0" xfId="4" applyFont="1" applyBorder="1" applyAlignment="1">
      <alignment wrapText="1"/>
    </xf>
    <xf numFmtId="0" fontId="1" fillId="0" borderId="0" xfId="4" applyFont="1" applyAlignment="1">
      <alignment wrapText="1"/>
    </xf>
  </cellXfs>
  <cellStyles count="14">
    <cellStyle name="Excel Built-in Normal" xfId="7"/>
    <cellStyle name="Excel Built-in Normal 1" xfId="8"/>
    <cellStyle name="Обычный" xfId="0" builtinId="0"/>
    <cellStyle name="Обычный 2" xfId="2"/>
    <cellStyle name="Обычный 2 2" xfId="9"/>
    <cellStyle name="Обычный 2 3" xfId="10"/>
    <cellStyle name="Обычный 2_Выездка ноябрь 2010 г." xfId="11"/>
    <cellStyle name="Обычный 3" xfId="5"/>
    <cellStyle name="Обычный 4" xfId="12"/>
    <cellStyle name="Обычный_Выездка 2" xfId="4"/>
    <cellStyle name="Обычный_Выездка 3" xfId="1"/>
    <cellStyle name="Обычный_Измайлово-2003" xfId="3"/>
    <cellStyle name="Обычный_Измайлово-2003 2" xfId="6"/>
    <cellStyle name="Процентный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IW34"/>
  <sheetViews>
    <sheetView tabSelected="1" view="pageBreakPreview" topLeftCell="A13" zoomScaleSheetLayoutView="100" workbookViewId="0">
      <selection activeCell="A27" sqref="A27:U28"/>
    </sheetView>
  </sheetViews>
  <sheetFormatPr defaultRowHeight="12.75"/>
  <cols>
    <col min="1" max="1" width="5.28515625" style="9" customWidth="1"/>
    <col min="2" max="2" width="15.140625" style="64" customWidth="1"/>
    <col min="3" max="3" width="10" style="64" hidden="1" customWidth="1"/>
    <col min="4" max="4" width="6.5703125" style="64" customWidth="1"/>
    <col min="5" max="5" width="9.140625" style="64" hidden="1" customWidth="1"/>
    <col min="6" max="6" width="31.85546875" style="64" customWidth="1"/>
    <col min="7" max="7" width="11.5703125" style="64" customWidth="1"/>
    <col min="8" max="8" width="11.85546875" style="64" customWidth="1"/>
    <col min="9" max="9" width="6.28515625" style="9" customWidth="1"/>
    <col min="10" max="10" width="8.5703125" style="9" customWidth="1"/>
    <col min="11" max="11" width="4.85546875" style="9" customWidth="1"/>
    <col min="12" max="12" width="6.140625" style="9" customWidth="1"/>
    <col min="13" max="13" width="8" style="9" customWidth="1"/>
    <col min="14" max="14" width="5" style="9" customWidth="1"/>
    <col min="15" max="15" width="6.140625" style="9" customWidth="1"/>
    <col min="16" max="16" width="8" style="9" customWidth="1"/>
    <col min="17" max="17" width="5" style="9" customWidth="1"/>
    <col min="18" max="18" width="4.7109375" style="9" customWidth="1"/>
    <col min="19" max="20" width="4.28515625" style="9" customWidth="1"/>
    <col min="21" max="22" width="8" style="9" customWidth="1"/>
    <col min="23" max="16384" width="9.140625" style="9"/>
  </cols>
  <sheetData>
    <row r="1" spans="1:257" s="5" customFormat="1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3"/>
      <c r="Y1" s="3"/>
      <c r="Z1" s="3"/>
      <c r="AA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</row>
    <row r="2" spans="1:257" s="7" customFormat="1" ht="1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57" s="7" customFormat="1" ht="12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57" ht="20.2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57" s="11" customFormat="1" ht="21" customHeight="1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57" s="15" customFormat="1" ht="15" customHeight="1">
      <c r="A6" s="12" t="s">
        <v>5</v>
      </c>
      <c r="B6" s="12"/>
      <c r="C6" s="12"/>
      <c r="D6" s="12"/>
      <c r="E6" s="12"/>
      <c r="F6" s="12"/>
      <c r="G6" s="13"/>
      <c r="H6" s="14"/>
      <c r="R6" s="16" t="s">
        <v>6</v>
      </c>
      <c r="S6" s="16"/>
      <c r="T6" s="16"/>
      <c r="U6" s="16"/>
      <c r="V6" s="16"/>
    </row>
    <row r="7" spans="1:257" s="28" customFormat="1" ht="16.5" customHeight="1">
      <c r="A7" s="17" t="s">
        <v>7</v>
      </c>
      <c r="B7" s="18" t="s">
        <v>8</v>
      </c>
      <c r="C7" s="19"/>
      <c r="D7" s="20" t="s">
        <v>9</v>
      </c>
      <c r="E7" s="20" t="s">
        <v>10</v>
      </c>
      <c r="F7" s="18" t="s">
        <v>11</v>
      </c>
      <c r="G7" s="21" t="s">
        <v>12</v>
      </c>
      <c r="H7" s="21" t="s">
        <v>13</v>
      </c>
      <c r="I7" s="22" t="s">
        <v>14</v>
      </c>
      <c r="J7" s="22"/>
      <c r="K7" s="22"/>
      <c r="L7" s="23" t="s">
        <v>15</v>
      </c>
      <c r="M7" s="23"/>
      <c r="N7" s="23"/>
      <c r="O7" s="22" t="s">
        <v>16</v>
      </c>
      <c r="P7" s="22"/>
      <c r="Q7" s="22"/>
      <c r="R7" s="24" t="s">
        <v>17</v>
      </c>
      <c r="S7" s="24"/>
      <c r="T7" s="25"/>
      <c r="U7" s="26" t="s">
        <v>18</v>
      </c>
      <c r="V7" s="27" t="s">
        <v>19</v>
      </c>
    </row>
    <row r="8" spans="1:257" s="28" customFormat="1" ht="30.75" customHeight="1">
      <c r="A8" s="17"/>
      <c r="B8" s="18"/>
      <c r="C8" s="19"/>
      <c r="D8" s="20"/>
      <c r="E8" s="20"/>
      <c r="F8" s="18"/>
      <c r="G8" s="21"/>
      <c r="H8" s="21"/>
      <c r="I8" s="29" t="s">
        <v>20</v>
      </c>
      <c r="J8" s="30" t="s">
        <v>21</v>
      </c>
      <c r="K8" s="29" t="s">
        <v>7</v>
      </c>
      <c r="L8" s="29" t="s">
        <v>20</v>
      </c>
      <c r="M8" s="30" t="s">
        <v>21</v>
      </c>
      <c r="N8" s="29" t="s">
        <v>7</v>
      </c>
      <c r="O8" s="29" t="s">
        <v>20</v>
      </c>
      <c r="P8" s="30" t="s">
        <v>21</v>
      </c>
      <c r="Q8" s="29" t="s">
        <v>7</v>
      </c>
      <c r="R8" s="31" t="s">
        <v>22</v>
      </c>
      <c r="S8" s="32" t="s">
        <v>23</v>
      </c>
      <c r="T8" s="32"/>
      <c r="U8" s="26"/>
      <c r="V8" s="27"/>
    </row>
    <row r="9" spans="1:257" s="28" customFormat="1" ht="17.25" customHeight="1">
      <c r="A9" s="33" t="s">
        <v>24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5"/>
      <c r="W9" s="36"/>
      <c r="X9" s="36"/>
      <c r="Y9" s="36"/>
      <c r="Z9" s="36"/>
      <c r="AA9" s="36"/>
    </row>
    <row r="10" spans="1:257" s="28" customFormat="1" ht="23.25" customHeight="1">
      <c r="A10" s="37">
        <v>1</v>
      </c>
      <c r="B10" s="38" t="s">
        <v>25</v>
      </c>
      <c r="C10" s="39" t="s">
        <v>26</v>
      </c>
      <c r="D10" s="40" t="s">
        <v>27</v>
      </c>
      <c r="E10" s="41" t="s">
        <v>28</v>
      </c>
      <c r="F10" s="42" t="s">
        <v>29</v>
      </c>
      <c r="G10" s="43" t="s">
        <v>30</v>
      </c>
      <c r="H10" s="44" t="s">
        <v>31</v>
      </c>
      <c r="I10" s="45">
        <v>188</v>
      </c>
      <c r="J10" s="46">
        <f>I10/3-IF($R10=1,0.5,IF($R10=2,1.5,0))</f>
        <v>62.666666666666664</v>
      </c>
      <c r="K10" s="47">
        <f>RANK(J10,J$10:J$12,0)</f>
        <v>1</v>
      </c>
      <c r="L10" s="48">
        <v>183</v>
      </c>
      <c r="M10" s="46">
        <f>L10/3-IF($R10=1,0.5,IF($R10=2,1.5,0))</f>
        <v>61</v>
      </c>
      <c r="N10" s="47">
        <f>RANK(M10,M$10:M$12,0)</f>
        <v>1</v>
      </c>
      <c r="O10" s="48">
        <v>187.5</v>
      </c>
      <c r="P10" s="46">
        <f>O10/3-IF($R10=1,0.5,IF($R10=2,1.5,0))</f>
        <v>62.5</v>
      </c>
      <c r="Q10" s="47">
        <f>RANK(P10,P$10:P$12,0)</f>
        <v>1</v>
      </c>
      <c r="R10" s="49"/>
      <c r="S10" s="49"/>
      <c r="T10" s="49"/>
      <c r="U10" s="50">
        <f>O10+L10+I10</f>
        <v>558.5</v>
      </c>
      <c r="V10" s="46">
        <f>ROUND(SUM(J10,M10,P10)/3,3)</f>
        <v>62.055999999999997</v>
      </c>
      <c r="W10" s="36"/>
      <c r="X10" s="36"/>
      <c r="Y10" s="36"/>
      <c r="Z10" s="36"/>
      <c r="AA10" s="36"/>
    </row>
    <row r="11" spans="1:257" s="28" customFormat="1" ht="23.25" customHeight="1">
      <c r="A11" s="37">
        <v>2</v>
      </c>
      <c r="B11" s="38" t="s">
        <v>32</v>
      </c>
      <c r="C11" s="39" t="s">
        <v>33</v>
      </c>
      <c r="D11" s="40" t="s">
        <v>27</v>
      </c>
      <c r="E11" s="41" t="s">
        <v>34</v>
      </c>
      <c r="F11" s="42" t="s">
        <v>35</v>
      </c>
      <c r="G11" s="43" t="s">
        <v>36</v>
      </c>
      <c r="H11" s="44" t="s">
        <v>31</v>
      </c>
      <c r="I11" s="45">
        <v>181</v>
      </c>
      <c r="J11" s="46">
        <f>I11/3-IF($R11=1,0.5,IF($R11=2,1.5,0))</f>
        <v>60.333333333333336</v>
      </c>
      <c r="K11" s="47">
        <f>RANK(J11,J$10:J$12,0)</f>
        <v>3</v>
      </c>
      <c r="L11" s="48">
        <v>177</v>
      </c>
      <c r="M11" s="46">
        <f>L11/3-IF($R11=1,0.5,IF($R11=2,1.5,0))</f>
        <v>59</v>
      </c>
      <c r="N11" s="47">
        <f>RANK(M11,M$10:M$12,0)</f>
        <v>2</v>
      </c>
      <c r="O11" s="48">
        <v>184.5</v>
      </c>
      <c r="P11" s="46">
        <f>O11/3-IF($R11=1,0.5,IF($R11=2,1.5,0))</f>
        <v>61.5</v>
      </c>
      <c r="Q11" s="47">
        <f>RANK(P11,P$10:P$12,0)</f>
        <v>3</v>
      </c>
      <c r="R11" s="49"/>
      <c r="S11" s="49"/>
      <c r="T11" s="49"/>
      <c r="U11" s="50">
        <f>O11+L11+I11</f>
        <v>542.5</v>
      </c>
      <c r="V11" s="46">
        <f>ROUND(SUM(J11,M11,P11)/3,3)</f>
        <v>60.277999999999999</v>
      </c>
      <c r="W11" s="36"/>
      <c r="X11" s="36"/>
      <c r="Y11" s="36"/>
      <c r="Z11" s="36"/>
      <c r="AA11" s="36"/>
    </row>
    <row r="12" spans="1:257" s="28" customFormat="1" ht="23.25" customHeight="1">
      <c r="A12" s="37">
        <v>3</v>
      </c>
      <c r="B12" s="38" t="s">
        <v>37</v>
      </c>
      <c r="C12" s="39"/>
      <c r="D12" s="40" t="s">
        <v>38</v>
      </c>
      <c r="E12" s="41" t="s">
        <v>39</v>
      </c>
      <c r="F12" s="42" t="s">
        <v>40</v>
      </c>
      <c r="G12" s="40" t="s">
        <v>41</v>
      </c>
      <c r="H12" s="44" t="s">
        <v>31</v>
      </c>
      <c r="I12" s="45">
        <v>187</v>
      </c>
      <c r="J12" s="46">
        <f>I12/3-IF($R12=1,0.5,IF($R12=2,1.5,0))</f>
        <v>62.333333333333336</v>
      </c>
      <c r="K12" s="47">
        <f>RANK(J12,J$10:J$12,0)</f>
        <v>2</v>
      </c>
      <c r="L12" s="48">
        <v>168</v>
      </c>
      <c r="M12" s="46">
        <f>L12/3-IF($R12=1,0.5,IF($R12=2,1.5,0))</f>
        <v>56</v>
      </c>
      <c r="N12" s="47">
        <f>RANK(M12,M$10:M$12,0)</f>
        <v>3</v>
      </c>
      <c r="O12" s="48">
        <v>185.5</v>
      </c>
      <c r="P12" s="46">
        <f>O12/3-IF($R12=1,0.5,IF($R12=2,1.5,0))</f>
        <v>61.833333333333336</v>
      </c>
      <c r="Q12" s="47">
        <f>RANK(P12,P$10:P$12,0)</f>
        <v>2</v>
      </c>
      <c r="R12" s="49"/>
      <c r="S12" s="49"/>
      <c r="T12" s="49"/>
      <c r="U12" s="50">
        <f>O12+L12+I12</f>
        <v>540.5</v>
      </c>
      <c r="V12" s="46">
        <f>ROUND(SUM(J12,M12,P12)/3,3)</f>
        <v>60.055999999999997</v>
      </c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</row>
    <row r="13" spans="1:257" s="28" customFormat="1" ht="17.25" customHeight="1">
      <c r="A13" s="33" t="s">
        <v>42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5"/>
      <c r="W13" s="36"/>
      <c r="X13" s="36"/>
      <c r="Y13" s="36"/>
      <c r="Z13" s="36"/>
      <c r="AA13" s="36"/>
    </row>
    <row r="14" spans="1:257" s="36" customFormat="1" ht="23.25" customHeight="1">
      <c r="A14" s="37">
        <v>1</v>
      </c>
      <c r="B14" s="38" t="s">
        <v>43</v>
      </c>
      <c r="C14" s="39" t="s">
        <v>44</v>
      </c>
      <c r="D14" s="40" t="s">
        <v>45</v>
      </c>
      <c r="E14" s="41" t="s">
        <v>46</v>
      </c>
      <c r="F14" s="42" t="s">
        <v>47</v>
      </c>
      <c r="G14" s="43" t="s">
        <v>48</v>
      </c>
      <c r="H14" s="44" t="s">
        <v>49</v>
      </c>
      <c r="I14" s="45">
        <v>203.5</v>
      </c>
      <c r="J14" s="46">
        <f t="shared" ref="J14:J23" si="0">I14/3-IF($R14=1,0.5,IF($R14=2,1.5,0))</f>
        <v>67.833333333333329</v>
      </c>
      <c r="K14" s="47">
        <f>RANK(J14,J$14:J$23,0)</f>
        <v>1</v>
      </c>
      <c r="L14" s="48">
        <v>203.5</v>
      </c>
      <c r="M14" s="46">
        <f t="shared" ref="M14:M23" si="1">L14/3-IF($R14=1,0.5,IF($R14=2,1.5,0))</f>
        <v>67.833333333333329</v>
      </c>
      <c r="N14" s="47">
        <f>RANK(M14,M$14:M$23,0)</f>
        <v>1</v>
      </c>
      <c r="O14" s="48">
        <v>204</v>
      </c>
      <c r="P14" s="46">
        <f t="shared" ref="P14:P23" si="2">O14/3-IF($R14=1,0.5,IF($R14=2,1.5,0))</f>
        <v>68</v>
      </c>
      <c r="Q14" s="47">
        <f>RANK(P14,P$14:P$23,0)</f>
        <v>2</v>
      </c>
      <c r="R14" s="49"/>
      <c r="S14" s="49"/>
      <c r="T14" s="49"/>
      <c r="U14" s="50">
        <f t="shared" ref="U14:U23" si="3">O14+L14+I14</f>
        <v>611</v>
      </c>
      <c r="V14" s="46">
        <f t="shared" ref="V14:V23" si="4">ROUND(SUM(J14,M14,P14)/3,3)</f>
        <v>67.888999999999996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</row>
    <row r="15" spans="1:257" s="28" customFormat="1" ht="23.25" customHeight="1">
      <c r="A15" s="37" t="s">
        <v>50</v>
      </c>
      <c r="B15" s="38" t="s">
        <v>43</v>
      </c>
      <c r="C15" s="39" t="s">
        <v>44</v>
      </c>
      <c r="D15" s="40" t="s">
        <v>45</v>
      </c>
      <c r="E15" s="41" t="s">
        <v>51</v>
      </c>
      <c r="F15" s="42" t="s">
        <v>52</v>
      </c>
      <c r="G15" s="43" t="s">
        <v>53</v>
      </c>
      <c r="H15" s="44" t="s">
        <v>49</v>
      </c>
      <c r="I15" s="45">
        <v>202</v>
      </c>
      <c r="J15" s="46">
        <f t="shared" si="0"/>
        <v>67.333333333333329</v>
      </c>
      <c r="K15" s="47">
        <f t="shared" ref="K15:K23" si="5">RANK(J15,J$14:J$23,0)</f>
        <v>2</v>
      </c>
      <c r="L15" s="48">
        <v>201</v>
      </c>
      <c r="M15" s="46">
        <f t="shared" si="1"/>
        <v>67</v>
      </c>
      <c r="N15" s="47">
        <f t="shared" ref="N15:N23" si="6">RANK(M15,M$14:M$23,0)</f>
        <v>2</v>
      </c>
      <c r="O15" s="48">
        <v>204.5</v>
      </c>
      <c r="P15" s="46">
        <f t="shared" si="2"/>
        <v>68.166666666666671</v>
      </c>
      <c r="Q15" s="47">
        <f t="shared" ref="Q15:Q23" si="7">RANK(P15,P$14:P$23,0)</f>
        <v>1</v>
      </c>
      <c r="R15" s="49"/>
      <c r="S15" s="49">
        <v>1</v>
      </c>
      <c r="T15" s="49"/>
      <c r="U15" s="50">
        <f t="shared" si="3"/>
        <v>607.5</v>
      </c>
      <c r="V15" s="46">
        <f t="shared" si="4"/>
        <v>67.5</v>
      </c>
      <c r="W15" s="36" t="s">
        <v>54</v>
      </c>
      <c r="X15" s="36"/>
      <c r="Y15" s="36"/>
      <c r="Z15" s="36"/>
      <c r="AA15" s="36"/>
    </row>
    <row r="16" spans="1:257" s="28" customFormat="1" ht="23.25" customHeight="1">
      <c r="A16" s="37">
        <v>2</v>
      </c>
      <c r="B16" s="38" t="s">
        <v>55</v>
      </c>
      <c r="C16" s="39" t="s">
        <v>56</v>
      </c>
      <c r="D16" s="40">
        <v>2</v>
      </c>
      <c r="E16" s="41" t="s">
        <v>57</v>
      </c>
      <c r="F16" s="42" t="s">
        <v>58</v>
      </c>
      <c r="G16" s="43" t="s">
        <v>59</v>
      </c>
      <c r="H16" s="44" t="s">
        <v>31</v>
      </c>
      <c r="I16" s="45">
        <v>198</v>
      </c>
      <c r="J16" s="46">
        <f t="shared" si="0"/>
        <v>66</v>
      </c>
      <c r="K16" s="47">
        <f t="shared" si="5"/>
        <v>3</v>
      </c>
      <c r="L16" s="48">
        <v>197</v>
      </c>
      <c r="M16" s="46">
        <f t="shared" si="1"/>
        <v>65.666666666666671</v>
      </c>
      <c r="N16" s="47">
        <f t="shared" si="6"/>
        <v>3</v>
      </c>
      <c r="O16" s="48">
        <v>191</v>
      </c>
      <c r="P16" s="46">
        <f t="shared" si="2"/>
        <v>63.666666666666664</v>
      </c>
      <c r="Q16" s="47">
        <f t="shared" si="7"/>
        <v>4</v>
      </c>
      <c r="R16" s="49"/>
      <c r="S16" s="49">
        <v>1</v>
      </c>
      <c r="T16" s="49"/>
      <c r="U16" s="50">
        <f t="shared" si="3"/>
        <v>586</v>
      </c>
      <c r="V16" s="46">
        <f t="shared" si="4"/>
        <v>65.111000000000004</v>
      </c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6"/>
    </row>
    <row r="17" spans="1:257" s="28" customFormat="1" ht="23.25" customHeight="1">
      <c r="A17" s="37">
        <v>3</v>
      </c>
      <c r="B17" s="38" t="s">
        <v>60</v>
      </c>
      <c r="C17" s="39" t="s">
        <v>61</v>
      </c>
      <c r="D17" s="40" t="s">
        <v>45</v>
      </c>
      <c r="E17" s="41"/>
      <c r="F17" s="42" t="s">
        <v>62</v>
      </c>
      <c r="G17" s="43"/>
      <c r="H17" s="44" t="s">
        <v>31</v>
      </c>
      <c r="I17" s="45">
        <v>194.5</v>
      </c>
      <c r="J17" s="46">
        <f t="shared" si="0"/>
        <v>64.833333333333329</v>
      </c>
      <c r="K17" s="47">
        <f t="shared" si="5"/>
        <v>4</v>
      </c>
      <c r="L17" s="48">
        <v>196.5</v>
      </c>
      <c r="M17" s="46">
        <f t="shared" si="1"/>
        <v>65.5</v>
      </c>
      <c r="N17" s="47">
        <f t="shared" si="6"/>
        <v>4</v>
      </c>
      <c r="O17" s="48">
        <v>195</v>
      </c>
      <c r="P17" s="46">
        <f t="shared" si="2"/>
        <v>65</v>
      </c>
      <c r="Q17" s="47">
        <f t="shared" si="7"/>
        <v>3</v>
      </c>
      <c r="R17" s="49"/>
      <c r="S17" s="49"/>
      <c r="T17" s="49"/>
      <c r="U17" s="50">
        <f t="shared" si="3"/>
        <v>586</v>
      </c>
      <c r="V17" s="46">
        <f t="shared" si="4"/>
        <v>65.111000000000004</v>
      </c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</row>
    <row r="18" spans="1:257" s="28" customFormat="1" ht="23.25" customHeight="1">
      <c r="A18" s="37">
        <v>4</v>
      </c>
      <c r="B18" s="38" t="s">
        <v>60</v>
      </c>
      <c r="C18" s="39" t="s">
        <v>61</v>
      </c>
      <c r="D18" s="40" t="s">
        <v>45</v>
      </c>
      <c r="E18" s="41"/>
      <c r="F18" s="42" t="s">
        <v>63</v>
      </c>
      <c r="G18" s="43"/>
      <c r="H18" s="44" t="s">
        <v>31</v>
      </c>
      <c r="I18" s="45">
        <v>194.5</v>
      </c>
      <c r="J18" s="46">
        <f t="shared" si="0"/>
        <v>64.833333333333329</v>
      </c>
      <c r="K18" s="47">
        <f t="shared" si="5"/>
        <v>4</v>
      </c>
      <c r="L18" s="48">
        <v>189</v>
      </c>
      <c r="M18" s="46">
        <f t="shared" si="1"/>
        <v>63</v>
      </c>
      <c r="N18" s="47">
        <f t="shared" si="6"/>
        <v>6</v>
      </c>
      <c r="O18" s="48">
        <v>191</v>
      </c>
      <c r="P18" s="46">
        <f t="shared" si="2"/>
        <v>63.666666666666664</v>
      </c>
      <c r="Q18" s="47">
        <f t="shared" si="7"/>
        <v>4</v>
      </c>
      <c r="R18" s="49"/>
      <c r="S18" s="49"/>
      <c r="T18" s="49"/>
      <c r="U18" s="50">
        <f t="shared" si="3"/>
        <v>574.5</v>
      </c>
      <c r="V18" s="46">
        <f t="shared" si="4"/>
        <v>63.832999999999998</v>
      </c>
      <c r="W18" s="36"/>
      <c r="X18" s="36"/>
      <c r="Y18" s="36"/>
      <c r="Z18" s="36"/>
      <c r="AA18" s="36"/>
    </row>
    <row r="19" spans="1:257" s="28" customFormat="1" ht="23.25" customHeight="1">
      <c r="A19" s="37">
        <v>5</v>
      </c>
      <c r="B19" s="38" t="s">
        <v>64</v>
      </c>
      <c r="C19" s="39"/>
      <c r="D19" s="40" t="s">
        <v>27</v>
      </c>
      <c r="E19" s="41" t="s">
        <v>65</v>
      </c>
      <c r="F19" s="42" t="s">
        <v>66</v>
      </c>
      <c r="G19" s="43"/>
      <c r="H19" s="44" t="s">
        <v>31</v>
      </c>
      <c r="I19" s="45">
        <v>188.5</v>
      </c>
      <c r="J19" s="46">
        <f t="shared" si="0"/>
        <v>62.833333333333336</v>
      </c>
      <c r="K19" s="47">
        <f t="shared" si="5"/>
        <v>6</v>
      </c>
      <c r="L19" s="48">
        <v>189.5</v>
      </c>
      <c r="M19" s="46">
        <f t="shared" si="1"/>
        <v>63.166666666666664</v>
      </c>
      <c r="N19" s="47">
        <f t="shared" si="6"/>
        <v>5</v>
      </c>
      <c r="O19" s="48">
        <v>190.5</v>
      </c>
      <c r="P19" s="46">
        <f t="shared" si="2"/>
        <v>63.5</v>
      </c>
      <c r="Q19" s="47">
        <f t="shared" si="7"/>
        <v>6</v>
      </c>
      <c r="R19" s="49"/>
      <c r="S19" s="49"/>
      <c r="T19" s="49"/>
      <c r="U19" s="50">
        <f t="shared" si="3"/>
        <v>568.5</v>
      </c>
      <c r="V19" s="46">
        <f t="shared" si="4"/>
        <v>63.167000000000002</v>
      </c>
      <c r="W19" s="36"/>
      <c r="X19" s="36"/>
      <c r="Y19" s="36"/>
      <c r="Z19" s="36"/>
      <c r="AA19" s="36"/>
    </row>
    <row r="20" spans="1:257" s="28" customFormat="1" ht="23.25" customHeight="1">
      <c r="A20" s="37">
        <v>6</v>
      </c>
      <c r="B20" s="38" t="s">
        <v>67</v>
      </c>
      <c r="C20" s="39" t="s">
        <v>68</v>
      </c>
      <c r="D20" s="40" t="s">
        <v>45</v>
      </c>
      <c r="E20" s="41" t="s">
        <v>69</v>
      </c>
      <c r="F20" s="42" t="s">
        <v>70</v>
      </c>
      <c r="G20" s="43" t="s">
        <v>71</v>
      </c>
      <c r="H20" s="44" t="s">
        <v>72</v>
      </c>
      <c r="I20" s="45">
        <v>185.5</v>
      </c>
      <c r="J20" s="46">
        <f t="shared" si="0"/>
        <v>61.833333333333336</v>
      </c>
      <c r="K20" s="47">
        <f t="shared" si="5"/>
        <v>7</v>
      </c>
      <c r="L20" s="48">
        <v>176</v>
      </c>
      <c r="M20" s="46">
        <f t="shared" si="1"/>
        <v>58.666666666666664</v>
      </c>
      <c r="N20" s="47">
        <f t="shared" si="6"/>
        <v>8</v>
      </c>
      <c r="O20" s="48">
        <v>190.5</v>
      </c>
      <c r="P20" s="46">
        <f t="shared" si="2"/>
        <v>63.5</v>
      </c>
      <c r="Q20" s="47">
        <f t="shared" si="7"/>
        <v>6</v>
      </c>
      <c r="R20" s="49"/>
      <c r="S20" s="49"/>
      <c r="T20" s="49"/>
      <c r="U20" s="50">
        <f t="shared" si="3"/>
        <v>552</v>
      </c>
      <c r="V20" s="46">
        <f t="shared" si="4"/>
        <v>61.332999999999998</v>
      </c>
      <c r="W20" s="36"/>
      <c r="X20" s="36"/>
      <c r="Y20" s="36"/>
      <c r="Z20" s="36"/>
      <c r="AA20" s="36"/>
    </row>
    <row r="21" spans="1:257" s="28" customFormat="1" ht="23.25" customHeight="1">
      <c r="A21" s="37">
        <v>7</v>
      </c>
      <c r="B21" s="38" t="s">
        <v>73</v>
      </c>
      <c r="C21" s="39" t="s">
        <v>74</v>
      </c>
      <c r="D21" s="40">
        <v>1</v>
      </c>
      <c r="E21" s="41" t="s">
        <v>75</v>
      </c>
      <c r="F21" s="42" t="s">
        <v>76</v>
      </c>
      <c r="G21" s="43" t="s">
        <v>77</v>
      </c>
      <c r="H21" s="44" t="s">
        <v>31</v>
      </c>
      <c r="I21" s="45">
        <v>182</v>
      </c>
      <c r="J21" s="46">
        <f t="shared" si="0"/>
        <v>60.666666666666664</v>
      </c>
      <c r="K21" s="47">
        <f t="shared" si="5"/>
        <v>8</v>
      </c>
      <c r="L21" s="48">
        <v>177.5</v>
      </c>
      <c r="M21" s="46">
        <f t="shared" si="1"/>
        <v>59.166666666666664</v>
      </c>
      <c r="N21" s="47">
        <f t="shared" si="6"/>
        <v>7</v>
      </c>
      <c r="O21" s="48">
        <v>180.5</v>
      </c>
      <c r="P21" s="46">
        <f t="shared" si="2"/>
        <v>60.166666666666664</v>
      </c>
      <c r="Q21" s="47">
        <f t="shared" si="7"/>
        <v>8</v>
      </c>
      <c r="R21" s="49"/>
      <c r="S21" s="49"/>
      <c r="T21" s="49"/>
      <c r="U21" s="50">
        <f t="shared" si="3"/>
        <v>540</v>
      </c>
      <c r="V21" s="46">
        <f t="shared" si="4"/>
        <v>60</v>
      </c>
      <c r="W21" s="36"/>
      <c r="X21" s="36"/>
      <c r="Y21" s="36"/>
      <c r="Z21" s="36"/>
      <c r="AA21" s="36"/>
    </row>
    <row r="22" spans="1:257" s="28" customFormat="1" ht="23.25" customHeight="1">
      <c r="A22" s="37">
        <v>8</v>
      </c>
      <c r="B22" s="38" t="s">
        <v>78</v>
      </c>
      <c r="C22" s="39"/>
      <c r="D22" s="40" t="s">
        <v>27</v>
      </c>
      <c r="E22" s="41" t="s">
        <v>79</v>
      </c>
      <c r="F22" s="42" t="s">
        <v>80</v>
      </c>
      <c r="G22" s="43" t="s">
        <v>81</v>
      </c>
      <c r="H22" s="44" t="s">
        <v>82</v>
      </c>
      <c r="I22" s="45">
        <v>177.5</v>
      </c>
      <c r="J22" s="46">
        <f t="shared" si="0"/>
        <v>58.666666666666664</v>
      </c>
      <c r="K22" s="47">
        <f t="shared" si="5"/>
        <v>9</v>
      </c>
      <c r="L22" s="48">
        <v>170</v>
      </c>
      <c r="M22" s="46">
        <f t="shared" si="1"/>
        <v>56.166666666666664</v>
      </c>
      <c r="N22" s="47">
        <f t="shared" si="6"/>
        <v>9</v>
      </c>
      <c r="O22" s="48">
        <v>175</v>
      </c>
      <c r="P22" s="46">
        <f t="shared" si="2"/>
        <v>57.833333333333336</v>
      </c>
      <c r="Q22" s="47">
        <f t="shared" si="7"/>
        <v>9</v>
      </c>
      <c r="R22" s="49">
        <v>1</v>
      </c>
      <c r="S22" s="49"/>
      <c r="T22" s="49"/>
      <c r="U22" s="50">
        <f t="shared" si="3"/>
        <v>522.5</v>
      </c>
      <c r="V22" s="46">
        <f t="shared" si="4"/>
        <v>57.555999999999997</v>
      </c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36"/>
    </row>
    <row r="23" spans="1:257" s="28" customFormat="1" ht="23.25" customHeight="1">
      <c r="A23" s="37">
        <v>9</v>
      </c>
      <c r="B23" s="38" t="s">
        <v>83</v>
      </c>
      <c r="C23" s="39" t="s">
        <v>84</v>
      </c>
      <c r="D23" s="40" t="s">
        <v>27</v>
      </c>
      <c r="E23" s="41" t="s">
        <v>65</v>
      </c>
      <c r="F23" s="42" t="s">
        <v>66</v>
      </c>
      <c r="G23" s="43"/>
      <c r="H23" s="44" t="s">
        <v>31</v>
      </c>
      <c r="I23" s="45">
        <v>165</v>
      </c>
      <c r="J23" s="46">
        <f t="shared" si="0"/>
        <v>54.5</v>
      </c>
      <c r="K23" s="47">
        <f t="shared" si="5"/>
        <v>10</v>
      </c>
      <c r="L23" s="48">
        <v>159.5</v>
      </c>
      <c r="M23" s="46">
        <f t="shared" si="1"/>
        <v>52.666666666666664</v>
      </c>
      <c r="N23" s="47">
        <f t="shared" si="6"/>
        <v>10</v>
      </c>
      <c r="O23" s="48">
        <v>167.5</v>
      </c>
      <c r="P23" s="46">
        <f t="shared" si="2"/>
        <v>55.333333333333336</v>
      </c>
      <c r="Q23" s="47">
        <f t="shared" si="7"/>
        <v>10</v>
      </c>
      <c r="R23" s="49">
        <v>1</v>
      </c>
      <c r="S23" s="49"/>
      <c r="T23" s="49"/>
      <c r="U23" s="50">
        <f t="shared" si="3"/>
        <v>492</v>
      </c>
      <c r="V23" s="46">
        <f t="shared" si="4"/>
        <v>54.167000000000002</v>
      </c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</row>
    <row r="24" spans="1:257" s="28" customFormat="1" ht="23.25" customHeight="1">
      <c r="A24" s="51" t="s">
        <v>85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  <c r="W24" s="36"/>
      <c r="X24" s="36"/>
      <c r="Y24" s="36"/>
      <c r="Z24" s="36"/>
      <c r="AA24" s="36"/>
    </row>
    <row r="25" spans="1:257" s="28" customFormat="1" ht="23.25" customHeight="1">
      <c r="A25" s="37"/>
      <c r="B25" s="38" t="s">
        <v>60</v>
      </c>
      <c r="C25" s="39" t="s">
        <v>61</v>
      </c>
      <c r="D25" s="40" t="s">
        <v>45</v>
      </c>
      <c r="E25" s="41" t="s">
        <v>86</v>
      </c>
      <c r="F25" s="42" t="s">
        <v>87</v>
      </c>
      <c r="G25" s="40" t="s">
        <v>88</v>
      </c>
      <c r="H25" s="44" t="s">
        <v>31</v>
      </c>
      <c r="I25" s="45">
        <v>226.5</v>
      </c>
      <c r="J25" s="46">
        <f>I25/3.4-IF($R25=1,0.5,IF($R25=2,1.5,0))</f>
        <v>66.617647058823536</v>
      </c>
      <c r="K25" s="47"/>
      <c r="L25" s="48">
        <v>220.5</v>
      </c>
      <c r="M25" s="46">
        <f>L25/3.4-IF($R25=1,0.5,IF($R25=2,1.5,0))</f>
        <v>64.852941176470594</v>
      </c>
      <c r="N25" s="47"/>
      <c r="O25" s="48">
        <v>223</v>
      </c>
      <c r="P25" s="46">
        <f>O25/3.4-IF($R25=1,0.5,IF($R25=2,1.5,0))</f>
        <v>65.588235294117652</v>
      </c>
      <c r="Q25" s="47"/>
      <c r="R25" s="49"/>
      <c r="S25" s="49"/>
      <c r="T25" s="49"/>
      <c r="U25" s="50">
        <f t="shared" ref="U25:U26" si="8">O25+L25+I25</f>
        <v>670</v>
      </c>
      <c r="V25" s="46">
        <f t="shared" ref="V25:V26" si="9">ROUND(SUM(J25,M25,P25)/3,3)</f>
        <v>65.686000000000007</v>
      </c>
      <c r="W25" s="36"/>
      <c r="X25" s="36"/>
      <c r="Y25" s="36"/>
      <c r="Z25" s="36"/>
      <c r="AA25" s="36"/>
    </row>
    <row r="26" spans="1:257" s="28" customFormat="1" ht="23.25" customHeight="1">
      <c r="A26" s="37"/>
      <c r="B26" s="38" t="s">
        <v>89</v>
      </c>
      <c r="C26" s="39"/>
      <c r="D26" s="40">
        <v>2</v>
      </c>
      <c r="E26" s="41" t="s">
        <v>90</v>
      </c>
      <c r="F26" s="42" t="s">
        <v>91</v>
      </c>
      <c r="G26" s="43"/>
      <c r="H26" s="44" t="s">
        <v>72</v>
      </c>
      <c r="I26" s="45">
        <v>200.5</v>
      </c>
      <c r="J26" s="46">
        <f>I26/3.4-IF($R26=1,0.5,IF($R26=2,1.5,0))</f>
        <v>58.970588235294116</v>
      </c>
      <c r="K26" s="47"/>
      <c r="L26" s="48">
        <v>201.5</v>
      </c>
      <c r="M26" s="46">
        <f>L26/3.4-IF($R26=1,0.5,IF($R26=2,1.5,0))</f>
        <v>59.264705882352942</v>
      </c>
      <c r="N26" s="47"/>
      <c r="O26" s="48">
        <v>201.5</v>
      </c>
      <c r="P26" s="46">
        <f>O26/3.4-IF($R26=1,0.5,IF($R26=2,1.5,0))</f>
        <v>59.264705882352942</v>
      </c>
      <c r="Q26" s="47"/>
      <c r="R26" s="49"/>
      <c r="S26" s="49"/>
      <c r="T26" s="49"/>
      <c r="U26" s="50">
        <f t="shared" si="8"/>
        <v>603.5</v>
      </c>
      <c r="V26" s="46">
        <f t="shared" si="9"/>
        <v>59.167000000000002</v>
      </c>
      <c r="W26" s="36"/>
      <c r="X26" s="36"/>
      <c r="Y26" s="36"/>
      <c r="Z26" s="36"/>
      <c r="AA26" s="36"/>
    </row>
    <row r="27" spans="1:257" s="36" customFormat="1" ht="16.5" customHeight="1">
      <c r="A27" s="54"/>
      <c r="B27" s="55" t="s">
        <v>92</v>
      </c>
      <c r="C27" s="55"/>
      <c r="D27" s="55"/>
      <c r="E27" s="56"/>
      <c r="F27" s="57" t="s">
        <v>93</v>
      </c>
      <c r="G27" s="57"/>
      <c r="H27" s="57"/>
      <c r="I27" s="58"/>
      <c r="J27" s="59" t="s">
        <v>94</v>
      </c>
      <c r="K27" s="59"/>
      <c r="L27" s="59"/>
      <c r="M27" s="59"/>
      <c r="N27" s="59"/>
      <c r="O27" s="59"/>
      <c r="P27" s="60"/>
      <c r="Q27" s="54"/>
      <c r="R27" s="61"/>
      <c r="S27" s="61"/>
      <c r="T27" s="61"/>
      <c r="U27" s="61"/>
      <c r="V27" s="62"/>
    </row>
    <row r="28" spans="1:257" s="28" customFormat="1" ht="16.5" customHeight="1">
      <c r="A28" s="9"/>
      <c r="B28" s="55" t="s">
        <v>95</v>
      </c>
      <c r="C28" s="55"/>
      <c r="D28" s="55"/>
      <c r="E28" s="63"/>
      <c r="F28" s="57" t="s">
        <v>96</v>
      </c>
      <c r="G28" s="57"/>
      <c r="H28" s="57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57" s="28" customFormat="1" ht="24" customHeight="1">
      <c r="A29" s="9"/>
      <c r="B29" s="64"/>
      <c r="C29" s="64"/>
      <c r="D29" s="64"/>
      <c r="E29" s="64"/>
      <c r="F29" s="64"/>
      <c r="G29" s="64"/>
      <c r="H29" s="64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57" s="28" customFormat="1" ht="24" customHeight="1">
      <c r="A30" s="9"/>
      <c r="B30" s="64"/>
      <c r="C30" s="64"/>
      <c r="D30" s="64"/>
      <c r="E30" s="64"/>
      <c r="F30" s="64"/>
      <c r="G30" s="64"/>
      <c r="H30" s="64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57" s="28" customFormat="1" ht="24" customHeight="1">
      <c r="A31" s="9"/>
      <c r="B31" s="64"/>
      <c r="C31" s="64"/>
      <c r="D31" s="64"/>
      <c r="E31" s="64"/>
      <c r="F31" s="64"/>
      <c r="G31" s="64"/>
      <c r="H31" s="64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57" s="28" customFormat="1" ht="24" customHeight="1">
      <c r="A32" s="9"/>
      <c r="B32" s="64"/>
      <c r="C32" s="64"/>
      <c r="D32" s="64"/>
      <c r="E32" s="64"/>
      <c r="F32" s="64"/>
      <c r="G32" s="64"/>
      <c r="H32" s="64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s="36" customFormat="1" ht="24" customHeight="1">
      <c r="A33" s="9"/>
      <c r="B33" s="64"/>
      <c r="C33" s="64"/>
      <c r="D33" s="64"/>
      <c r="E33" s="64"/>
      <c r="F33" s="64"/>
      <c r="G33" s="64"/>
      <c r="H33" s="64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s="54" customFormat="1" ht="20.25" customHeight="1">
      <c r="A34" s="9"/>
      <c r="B34" s="64"/>
      <c r="C34" s="64"/>
      <c r="D34" s="64"/>
      <c r="E34" s="64"/>
      <c r="F34" s="64"/>
      <c r="G34" s="64"/>
      <c r="H34" s="64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</sheetData>
  <sheetProtection selectLockedCells="1" selectUnlockedCells="1"/>
  <mergeCells count="28">
    <mergeCell ref="B28:D28"/>
    <mergeCell ref="F28:H28"/>
    <mergeCell ref="V7:V8"/>
    <mergeCell ref="A9:V9"/>
    <mergeCell ref="A13:V13"/>
    <mergeCell ref="A24:V24"/>
    <mergeCell ref="B27:D27"/>
    <mergeCell ref="F27:H27"/>
    <mergeCell ref="J27:O27"/>
    <mergeCell ref="R27:U27"/>
    <mergeCell ref="H7:H8"/>
    <mergeCell ref="I7:K7"/>
    <mergeCell ref="L7:N7"/>
    <mergeCell ref="O7:Q7"/>
    <mergeCell ref="R7:S7"/>
    <mergeCell ref="U7:U8"/>
    <mergeCell ref="A7:A8"/>
    <mergeCell ref="B7:B8"/>
    <mergeCell ref="D7:D8"/>
    <mergeCell ref="E7:E8"/>
    <mergeCell ref="F7:F8"/>
    <mergeCell ref="G7:G8"/>
    <mergeCell ref="A1:V1"/>
    <mergeCell ref="A2:V2"/>
    <mergeCell ref="A3:V3"/>
    <mergeCell ref="A4:V4"/>
    <mergeCell ref="A5:V5"/>
    <mergeCell ref="R6:V6"/>
  </mergeCells>
  <printOptions horizontalCentered="1"/>
  <pageMargins left="0" right="0" top="0" bottom="0" header="0.51181102362204722" footer="0.51181102362204722"/>
  <pageSetup paperSize="9" scale="8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IV36"/>
  <sheetViews>
    <sheetView view="pageBreakPreview" topLeftCell="A19" zoomScaleSheetLayoutView="100" workbookViewId="0">
      <selection activeCell="A27" sqref="A27:U28"/>
    </sheetView>
  </sheetViews>
  <sheetFormatPr defaultRowHeight="12.75"/>
  <cols>
    <col min="1" max="1" width="5.28515625" style="127" customWidth="1"/>
    <col min="2" max="2" width="15.140625" style="130" customWidth="1"/>
    <col min="3" max="3" width="8.5703125" style="130" hidden="1" customWidth="1"/>
    <col min="4" max="4" width="6.5703125" style="130" customWidth="1"/>
    <col min="5" max="5" width="0" style="130" hidden="1" customWidth="1"/>
    <col min="6" max="6" width="31.140625" style="130" customWidth="1"/>
    <col min="7" max="7" width="11.5703125" style="130" customWidth="1"/>
    <col min="8" max="8" width="14.85546875" style="130" customWidth="1"/>
    <col min="9" max="9" width="6.28515625" style="127" customWidth="1"/>
    <col min="10" max="10" width="8.5703125" style="127" customWidth="1"/>
    <col min="11" max="11" width="4.85546875" style="127" customWidth="1"/>
    <col min="12" max="12" width="6.140625" style="127" customWidth="1"/>
    <col min="13" max="13" width="8" style="127" customWidth="1"/>
    <col min="14" max="14" width="5" style="127" customWidth="1"/>
    <col min="15" max="15" width="6.140625" style="127" customWidth="1"/>
    <col min="16" max="16" width="8" style="127" customWidth="1"/>
    <col min="17" max="17" width="5" style="127" customWidth="1"/>
    <col min="18" max="19" width="4.28515625" style="127" customWidth="1"/>
    <col min="20" max="21" width="8" style="127" customWidth="1"/>
    <col min="22" max="16384" width="9.140625" style="127"/>
  </cols>
  <sheetData>
    <row r="1" spans="1:256" s="5" customFormat="1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65"/>
      <c r="W1" s="65"/>
      <c r="X1" s="65"/>
      <c r="Y1" s="65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</row>
    <row r="2" spans="1:256" s="68" customFormat="1" ht="1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56" s="68" customFormat="1" ht="12.7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56" s="70" customFormat="1" ht="21" customHeight="1">
      <c r="A4" s="69" t="s">
        <v>97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56" s="74" customFormat="1" ht="15" customHeight="1">
      <c r="A5" s="71" t="s">
        <v>5</v>
      </c>
      <c r="B5" s="71"/>
      <c r="C5" s="71"/>
      <c r="D5" s="71"/>
      <c r="E5" s="71"/>
      <c r="F5" s="71"/>
      <c r="G5" s="72"/>
      <c r="H5" s="73"/>
      <c r="R5" s="75" t="s">
        <v>98</v>
      </c>
      <c r="S5" s="75"/>
      <c r="T5" s="75"/>
      <c r="U5" s="75"/>
    </row>
    <row r="6" spans="1:256" s="74" customFormat="1" ht="16.5" customHeight="1">
      <c r="A6" s="76" t="s">
        <v>7</v>
      </c>
      <c r="B6" s="77" t="s">
        <v>8</v>
      </c>
      <c r="C6" s="78"/>
      <c r="D6" s="79" t="s">
        <v>9</v>
      </c>
      <c r="E6" s="79" t="s">
        <v>10</v>
      </c>
      <c r="F6" s="77" t="s">
        <v>11</v>
      </c>
      <c r="G6" s="21" t="s">
        <v>12</v>
      </c>
      <c r="H6" s="21" t="s">
        <v>13</v>
      </c>
      <c r="I6" s="22" t="s">
        <v>14</v>
      </c>
      <c r="J6" s="22"/>
      <c r="K6" s="22"/>
      <c r="L6" s="23" t="s">
        <v>15</v>
      </c>
      <c r="M6" s="23"/>
      <c r="N6" s="23"/>
      <c r="O6" s="22" t="s">
        <v>16</v>
      </c>
      <c r="P6" s="22"/>
      <c r="Q6" s="22"/>
      <c r="R6" s="24" t="s">
        <v>17</v>
      </c>
      <c r="S6" s="24"/>
      <c r="T6" s="80" t="s">
        <v>18</v>
      </c>
      <c r="U6" s="81" t="s">
        <v>19</v>
      </c>
    </row>
    <row r="7" spans="1:256" s="82" customFormat="1" ht="29.25" customHeight="1">
      <c r="A7" s="76"/>
      <c r="B7" s="77"/>
      <c r="C7" s="78"/>
      <c r="D7" s="79"/>
      <c r="E7" s="79"/>
      <c r="F7" s="77"/>
      <c r="G7" s="21"/>
      <c r="H7" s="21"/>
      <c r="I7" s="29" t="s">
        <v>20</v>
      </c>
      <c r="J7" s="30" t="s">
        <v>21</v>
      </c>
      <c r="K7" s="29" t="s">
        <v>7</v>
      </c>
      <c r="L7" s="29" t="s">
        <v>20</v>
      </c>
      <c r="M7" s="30" t="s">
        <v>21</v>
      </c>
      <c r="N7" s="29" t="s">
        <v>7</v>
      </c>
      <c r="O7" s="29" t="s">
        <v>20</v>
      </c>
      <c r="P7" s="30" t="s">
        <v>21</v>
      </c>
      <c r="Q7" s="29" t="s">
        <v>7</v>
      </c>
      <c r="R7" s="31" t="s">
        <v>22</v>
      </c>
      <c r="S7" s="32" t="s">
        <v>23</v>
      </c>
      <c r="T7" s="80"/>
      <c r="U7" s="81"/>
    </row>
    <row r="8" spans="1:256" s="82" customFormat="1" ht="15.75" customHeight="1">
      <c r="A8" s="83" t="s">
        <v>99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56" s="82" customFormat="1" ht="17.25" customHeight="1">
      <c r="A9" s="84" t="s">
        <v>100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5"/>
      <c r="W9" s="85"/>
      <c r="X9" s="85"/>
      <c r="Y9" s="85"/>
      <c r="Z9" s="85"/>
    </row>
    <row r="10" spans="1:256" s="85" customFormat="1" ht="26.25" customHeight="1">
      <c r="A10" s="86">
        <v>1</v>
      </c>
      <c r="B10" s="87" t="s">
        <v>101</v>
      </c>
      <c r="C10" s="88"/>
      <c r="D10" s="89" t="s">
        <v>27</v>
      </c>
      <c r="E10" s="90" t="s">
        <v>102</v>
      </c>
      <c r="F10" s="91" t="s">
        <v>103</v>
      </c>
      <c r="G10" s="92" t="s">
        <v>104</v>
      </c>
      <c r="H10" s="93" t="s">
        <v>31</v>
      </c>
      <c r="I10" s="94">
        <v>149</v>
      </c>
      <c r="J10" s="95">
        <f>I10/2.2-IF($R10=1,0.5,IF($R10=2,1.5,0))</f>
        <v>67.72727272727272</v>
      </c>
      <c r="K10" s="96">
        <f>RANK(J10,J$10:J$14,0)</f>
        <v>1</v>
      </c>
      <c r="L10" s="97">
        <v>140.5</v>
      </c>
      <c r="M10" s="95">
        <f>L10/2.2-IF($R10=1,0.5,IF($R10=2,1.5,0))</f>
        <v>63.86363636363636</v>
      </c>
      <c r="N10" s="96">
        <f>RANK(M10,M$10:M$14,0)</f>
        <v>2</v>
      </c>
      <c r="O10" s="97">
        <v>144.5</v>
      </c>
      <c r="P10" s="95">
        <f>O10/2.2-IF($R10=1,0.5,IF($R10=2,1.5,0))</f>
        <v>65.681818181818173</v>
      </c>
      <c r="Q10" s="96">
        <f>RANK(P10,P$10:P$14,0)</f>
        <v>1</v>
      </c>
      <c r="R10" s="98"/>
      <c r="S10" s="98"/>
      <c r="T10" s="99">
        <f>O10+L10+I10</f>
        <v>434</v>
      </c>
      <c r="U10" s="95">
        <f>ROUND(SUM(J10,M10,P10)/3,3)</f>
        <v>65.757999999999996</v>
      </c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  <c r="IV10" s="82"/>
    </row>
    <row r="11" spans="1:256" s="82" customFormat="1" ht="26.25" customHeight="1">
      <c r="A11" s="100">
        <v>2</v>
      </c>
      <c r="B11" s="38" t="s">
        <v>105</v>
      </c>
      <c r="C11" s="39" t="s">
        <v>106</v>
      </c>
      <c r="D11" s="40" t="s">
        <v>27</v>
      </c>
      <c r="E11" s="41" t="s">
        <v>107</v>
      </c>
      <c r="F11" s="42" t="s">
        <v>108</v>
      </c>
      <c r="G11" s="43" t="s">
        <v>109</v>
      </c>
      <c r="H11" s="44" t="s">
        <v>110</v>
      </c>
      <c r="I11" s="45">
        <v>137</v>
      </c>
      <c r="J11" s="46">
        <f>I11/2.2-IF($R11=1,0.5,IF($R11=2,1.5,0))</f>
        <v>62.272727272727266</v>
      </c>
      <c r="K11" s="96">
        <f t="shared" ref="K11:K14" si="0">RANK(J11,J$10:J$14,0)</f>
        <v>2</v>
      </c>
      <c r="L11" s="48">
        <v>141</v>
      </c>
      <c r="M11" s="46">
        <f>L11/2.2-IF($R11=1,0.5,IF($R11=2,1.5,0))</f>
        <v>64.090909090909079</v>
      </c>
      <c r="N11" s="96">
        <f t="shared" ref="N11:N14" si="1">RANK(M11,M$10:M$14,0)</f>
        <v>1</v>
      </c>
      <c r="O11" s="48">
        <v>142</v>
      </c>
      <c r="P11" s="46">
        <f>O11/2.2-IF($R11=1,0.5,IF($R11=2,1.5,0))</f>
        <v>64.545454545454547</v>
      </c>
      <c r="Q11" s="96">
        <f t="shared" ref="Q11:Q14" si="2">RANK(P11,P$10:P$14,0)</f>
        <v>2</v>
      </c>
      <c r="R11" s="49"/>
      <c r="S11" s="49"/>
      <c r="T11" s="50">
        <f>O11+L11+I11</f>
        <v>420</v>
      </c>
      <c r="U11" s="46">
        <f>ROUND(SUM(J11,M11,P11)/3,3)</f>
        <v>63.636000000000003</v>
      </c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</row>
    <row r="12" spans="1:256" s="82" customFormat="1" ht="26.25" customHeight="1">
      <c r="A12" s="100">
        <v>3</v>
      </c>
      <c r="B12" s="38" t="s">
        <v>111</v>
      </c>
      <c r="C12" s="39" t="s">
        <v>112</v>
      </c>
      <c r="D12" s="40" t="s">
        <v>27</v>
      </c>
      <c r="E12" s="41" t="s">
        <v>34</v>
      </c>
      <c r="F12" s="42" t="s">
        <v>35</v>
      </c>
      <c r="G12" s="43" t="s">
        <v>36</v>
      </c>
      <c r="H12" s="44" t="s">
        <v>31</v>
      </c>
      <c r="I12" s="45">
        <v>133.5</v>
      </c>
      <c r="J12" s="46">
        <f>I12/2.2-IF($R12=1,0.5,IF($R12=2,1.5,0))</f>
        <v>60.68181818181818</v>
      </c>
      <c r="K12" s="96">
        <f t="shared" si="0"/>
        <v>4</v>
      </c>
      <c r="L12" s="48">
        <v>131</v>
      </c>
      <c r="M12" s="46">
        <f>L12/2.2-IF($R12=1,0.5,IF($R12=2,1.5,0))</f>
        <v>59.54545454545454</v>
      </c>
      <c r="N12" s="96">
        <f t="shared" si="1"/>
        <v>4</v>
      </c>
      <c r="O12" s="48">
        <v>136</v>
      </c>
      <c r="P12" s="46">
        <f>O12/2.2-IF($R12=1,0.5,IF($R12=2,1.5,0))</f>
        <v>61.818181818181813</v>
      </c>
      <c r="Q12" s="96">
        <f t="shared" si="2"/>
        <v>3</v>
      </c>
      <c r="R12" s="49"/>
      <c r="S12" s="49"/>
      <c r="T12" s="50">
        <f>O12+L12+I12</f>
        <v>400.5</v>
      </c>
      <c r="U12" s="46">
        <f>ROUND(SUM(J12,M12,P12)/3,3)</f>
        <v>60.682000000000002</v>
      </c>
      <c r="V12" s="85"/>
      <c r="W12" s="85"/>
      <c r="X12" s="85"/>
      <c r="Y12" s="85"/>
    </row>
    <row r="13" spans="1:256" s="82" customFormat="1" ht="26.25" customHeight="1">
      <c r="A13" s="100">
        <v>4</v>
      </c>
      <c r="B13" s="38" t="s">
        <v>113</v>
      </c>
      <c r="C13" s="39"/>
      <c r="D13" s="40" t="s">
        <v>27</v>
      </c>
      <c r="E13" s="41" t="s">
        <v>114</v>
      </c>
      <c r="F13" s="42" t="s">
        <v>115</v>
      </c>
      <c r="G13" s="43" t="s">
        <v>116</v>
      </c>
      <c r="H13" s="44" t="s">
        <v>31</v>
      </c>
      <c r="I13" s="45">
        <v>130</v>
      </c>
      <c r="J13" s="46">
        <f>I13/2.2-IF($R13=1,0.5,IF($R13=2,1.5,0))</f>
        <v>59.090909090909086</v>
      </c>
      <c r="K13" s="96">
        <f t="shared" si="0"/>
        <v>5</v>
      </c>
      <c r="L13" s="48">
        <v>134.5</v>
      </c>
      <c r="M13" s="46">
        <f>L13/2.2-IF($R13=1,0.5,IF($R13=2,1.5,0))</f>
        <v>61.136363636363633</v>
      </c>
      <c r="N13" s="96">
        <f t="shared" si="1"/>
        <v>3</v>
      </c>
      <c r="O13" s="48">
        <v>132</v>
      </c>
      <c r="P13" s="46">
        <f>O13/2.2-IF($R13=1,0.5,IF($R13=2,1.5,0))</f>
        <v>59.999999999999993</v>
      </c>
      <c r="Q13" s="96">
        <f t="shared" si="2"/>
        <v>4</v>
      </c>
      <c r="R13" s="49"/>
      <c r="S13" s="49"/>
      <c r="T13" s="50">
        <f>O13+L13+I13</f>
        <v>396.5</v>
      </c>
      <c r="U13" s="46">
        <f>ROUND(SUM(J13,M13,P13)/3,3)</f>
        <v>60.076000000000001</v>
      </c>
      <c r="V13" s="85"/>
      <c r="W13" s="85"/>
      <c r="X13" s="85"/>
      <c r="Y13" s="85"/>
    </row>
    <row r="14" spans="1:256" s="82" customFormat="1" ht="26.25" customHeight="1">
      <c r="A14" s="100">
        <v>5</v>
      </c>
      <c r="B14" s="38" t="s">
        <v>117</v>
      </c>
      <c r="C14" s="39"/>
      <c r="D14" s="40" t="s">
        <v>27</v>
      </c>
      <c r="E14" s="41"/>
      <c r="F14" s="42" t="s">
        <v>118</v>
      </c>
      <c r="G14" s="43"/>
      <c r="H14" s="44" t="s">
        <v>31</v>
      </c>
      <c r="I14" s="45">
        <v>137</v>
      </c>
      <c r="J14" s="46">
        <f>I14/2.2-IF($R14=1,0.5,IF($R14=2,1.5,0))</f>
        <v>62.272727272727266</v>
      </c>
      <c r="K14" s="96">
        <f t="shared" si="0"/>
        <v>2</v>
      </c>
      <c r="L14" s="48">
        <v>127.5</v>
      </c>
      <c r="M14" s="46">
        <f>L14/2.2-IF($R14=1,0.5,IF($R14=2,1.5,0))</f>
        <v>57.954545454545453</v>
      </c>
      <c r="N14" s="96">
        <f t="shared" si="1"/>
        <v>5</v>
      </c>
      <c r="O14" s="48">
        <v>131.5</v>
      </c>
      <c r="P14" s="46">
        <f>O14/2.2-IF($R14=1,0.5,IF($R14=2,1.5,0))</f>
        <v>59.772727272727266</v>
      </c>
      <c r="Q14" s="96">
        <f t="shared" si="2"/>
        <v>5</v>
      </c>
      <c r="R14" s="49"/>
      <c r="S14" s="49"/>
      <c r="T14" s="50">
        <f>O14+L14+I14</f>
        <v>396</v>
      </c>
      <c r="U14" s="46">
        <f>ROUND(SUM(J14,M14,P14)/3,3)</f>
        <v>60</v>
      </c>
      <c r="V14" s="85"/>
      <c r="W14" s="85"/>
      <c r="X14" s="85"/>
      <c r="Y14" s="85"/>
      <c r="IV14" s="85"/>
    </row>
    <row r="15" spans="1:256" s="82" customFormat="1" ht="17.25" customHeight="1">
      <c r="A15" s="101" t="s">
        <v>42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85"/>
      <c r="W15" s="85"/>
      <c r="X15" s="85"/>
      <c r="Y15" s="85"/>
      <c r="Z15" s="85"/>
    </row>
    <row r="16" spans="1:256" s="82" customFormat="1" ht="26.25" customHeight="1">
      <c r="A16" s="100">
        <v>1</v>
      </c>
      <c r="B16" s="38" t="s">
        <v>60</v>
      </c>
      <c r="C16" s="39" t="s">
        <v>61</v>
      </c>
      <c r="D16" s="40" t="s">
        <v>45</v>
      </c>
      <c r="E16" s="41"/>
      <c r="F16" s="42" t="s">
        <v>63</v>
      </c>
      <c r="G16" s="43"/>
      <c r="H16" s="44" t="s">
        <v>31</v>
      </c>
      <c r="I16" s="45">
        <v>160.5</v>
      </c>
      <c r="J16" s="46">
        <f t="shared" ref="J16:J25" si="3">I16/2.2-IF($R16=1,0.5,IF($R16=2,1.5,0))</f>
        <v>72.954545454545453</v>
      </c>
      <c r="K16" s="47">
        <f>RANK(J16,J$16:J$25,0)</f>
        <v>1</v>
      </c>
      <c r="L16" s="48">
        <v>155</v>
      </c>
      <c r="M16" s="46">
        <f t="shared" ref="M16:M25" si="4">L16/2.2-IF($R16=1,0.5,IF($R16=2,1.5,0))</f>
        <v>70.454545454545453</v>
      </c>
      <c r="N16" s="47">
        <f>RANK(M16,M$16:M$25,0)</f>
        <v>1</v>
      </c>
      <c r="O16" s="48">
        <v>151.5</v>
      </c>
      <c r="P16" s="46">
        <f t="shared" ref="P16:P25" si="5">O16/2.2-IF($R16=1,0.5,IF($R16=2,1.5,0))</f>
        <v>68.86363636363636</v>
      </c>
      <c r="Q16" s="47">
        <f>RANK(P16,P$16:P$25,0)</f>
        <v>1</v>
      </c>
      <c r="R16" s="49"/>
      <c r="S16" s="49"/>
      <c r="T16" s="50">
        <f t="shared" ref="T16:T25" si="6">O16+L16+I16</f>
        <v>467</v>
      </c>
      <c r="U16" s="46">
        <f t="shared" ref="U16:U25" si="7">ROUND(SUM(J16,M16,P16)/3,3)</f>
        <v>70.757999999999996</v>
      </c>
      <c r="V16" s="85"/>
      <c r="W16" s="85"/>
      <c r="X16" s="85"/>
      <c r="Y16" s="85"/>
    </row>
    <row r="17" spans="1:25" s="82" customFormat="1" ht="26.25" customHeight="1">
      <c r="A17" s="100">
        <v>2</v>
      </c>
      <c r="B17" s="103" t="s">
        <v>119</v>
      </c>
      <c r="C17" s="104"/>
      <c r="D17" s="44">
        <v>2</v>
      </c>
      <c r="E17" s="44"/>
      <c r="F17" s="105" t="s">
        <v>120</v>
      </c>
      <c r="G17" s="105"/>
      <c r="H17" s="44" t="s">
        <v>31</v>
      </c>
      <c r="I17" s="45">
        <v>149</v>
      </c>
      <c r="J17" s="46">
        <f t="shared" si="3"/>
        <v>67.72727272727272</v>
      </c>
      <c r="K17" s="47">
        <f t="shared" ref="K17:K25" si="8">RANK(J17,J$16:J$25,0)</f>
        <v>2</v>
      </c>
      <c r="L17" s="48">
        <v>144</v>
      </c>
      <c r="M17" s="46">
        <f t="shared" si="4"/>
        <v>65.454545454545453</v>
      </c>
      <c r="N17" s="47">
        <f t="shared" ref="N17:N25" si="9">RANK(M17,M$16:M$25,0)</f>
        <v>3</v>
      </c>
      <c r="O17" s="48">
        <v>138</v>
      </c>
      <c r="P17" s="46">
        <f t="shared" si="5"/>
        <v>62.72727272727272</v>
      </c>
      <c r="Q17" s="47">
        <f t="shared" ref="Q17:Q25" si="10">RANK(P17,P$16:P$25,0)</f>
        <v>4</v>
      </c>
      <c r="R17" s="49"/>
      <c r="S17" s="49"/>
      <c r="T17" s="50">
        <f t="shared" si="6"/>
        <v>431</v>
      </c>
      <c r="U17" s="46">
        <f t="shared" si="7"/>
        <v>65.302999999999997</v>
      </c>
      <c r="V17" s="85"/>
      <c r="W17" s="85"/>
      <c r="X17" s="85"/>
      <c r="Y17" s="85"/>
    </row>
    <row r="18" spans="1:25" s="82" customFormat="1" ht="26.25" customHeight="1">
      <c r="A18" s="100">
        <v>3</v>
      </c>
      <c r="B18" s="38" t="s">
        <v>121</v>
      </c>
      <c r="C18" s="39" t="s">
        <v>122</v>
      </c>
      <c r="D18" s="40">
        <v>1</v>
      </c>
      <c r="E18" s="41"/>
      <c r="F18" s="42" t="s">
        <v>123</v>
      </c>
      <c r="G18" s="43" t="s">
        <v>124</v>
      </c>
      <c r="H18" s="44" t="s">
        <v>31</v>
      </c>
      <c r="I18" s="45">
        <v>135.5</v>
      </c>
      <c r="J18" s="46">
        <f t="shared" si="3"/>
        <v>61.590909090909086</v>
      </c>
      <c r="K18" s="47">
        <f t="shared" si="8"/>
        <v>5</v>
      </c>
      <c r="L18" s="48">
        <v>146</v>
      </c>
      <c r="M18" s="46">
        <f t="shared" si="4"/>
        <v>66.36363636363636</v>
      </c>
      <c r="N18" s="47">
        <f t="shared" si="9"/>
        <v>2</v>
      </c>
      <c r="O18" s="48">
        <v>142.5</v>
      </c>
      <c r="P18" s="46">
        <f t="shared" si="5"/>
        <v>64.772727272727266</v>
      </c>
      <c r="Q18" s="47">
        <f t="shared" si="10"/>
        <v>2</v>
      </c>
      <c r="R18" s="49"/>
      <c r="S18" s="49"/>
      <c r="T18" s="50">
        <f t="shared" si="6"/>
        <v>424</v>
      </c>
      <c r="U18" s="46">
        <f t="shared" si="7"/>
        <v>64.242000000000004</v>
      </c>
      <c r="V18" s="85"/>
      <c r="W18" s="85"/>
      <c r="X18" s="85"/>
      <c r="Y18" s="85"/>
    </row>
    <row r="19" spans="1:25" s="82" customFormat="1" ht="26.25" customHeight="1">
      <c r="A19" s="100">
        <v>4</v>
      </c>
      <c r="B19" s="38" t="s">
        <v>125</v>
      </c>
      <c r="C19" s="39"/>
      <c r="D19" s="40" t="s">
        <v>27</v>
      </c>
      <c r="E19" s="41" t="s">
        <v>126</v>
      </c>
      <c r="F19" s="42" t="s">
        <v>127</v>
      </c>
      <c r="G19" s="43" t="s">
        <v>128</v>
      </c>
      <c r="H19" s="44" t="s">
        <v>31</v>
      </c>
      <c r="I19" s="45">
        <v>139</v>
      </c>
      <c r="J19" s="46">
        <f t="shared" si="3"/>
        <v>63.18181818181818</v>
      </c>
      <c r="K19" s="47">
        <f t="shared" si="8"/>
        <v>3</v>
      </c>
      <c r="L19" s="48">
        <v>142</v>
      </c>
      <c r="M19" s="46">
        <f t="shared" si="4"/>
        <v>64.545454545454547</v>
      </c>
      <c r="N19" s="47">
        <f t="shared" si="9"/>
        <v>4</v>
      </c>
      <c r="O19" s="48">
        <v>137.5</v>
      </c>
      <c r="P19" s="46">
        <f t="shared" si="5"/>
        <v>62.499999999999993</v>
      </c>
      <c r="Q19" s="47">
        <f t="shared" si="10"/>
        <v>5</v>
      </c>
      <c r="R19" s="49"/>
      <c r="S19" s="49"/>
      <c r="T19" s="50">
        <f t="shared" si="6"/>
        <v>418.5</v>
      </c>
      <c r="U19" s="46">
        <f t="shared" si="7"/>
        <v>63.408999999999999</v>
      </c>
      <c r="V19" s="85"/>
      <c r="W19" s="85"/>
      <c r="X19" s="85"/>
      <c r="Y19" s="85"/>
    </row>
    <row r="20" spans="1:25" s="82" customFormat="1" ht="26.25" customHeight="1">
      <c r="A20" s="100">
        <v>5</v>
      </c>
      <c r="B20" s="38" t="s">
        <v>129</v>
      </c>
      <c r="C20" s="39" t="s">
        <v>130</v>
      </c>
      <c r="D20" s="40" t="s">
        <v>27</v>
      </c>
      <c r="E20" s="41" t="s">
        <v>107</v>
      </c>
      <c r="F20" s="42" t="s">
        <v>108</v>
      </c>
      <c r="G20" s="43" t="s">
        <v>109</v>
      </c>
      <c r="H20" s="44" t="s">
        <v>110</v>
      </c>
      <c r="I20" s="45">
        <v>135.5</v>
      </c>
      <c r="J20" s="46">
        <f t="shared" si="3"/>
        <v>61.590909090909086</v>
      </c>
      <c r="K20" s="47">
        <f t="shared" si="8"/>
        <v>5</v>
      </c>
      <c r="L20" s="48">
        <v>137.5</v>
      </c>
      <c r="M20" s="46">
        <f t="shared" si="4"/>
        <v>62.499999999999993</v>
      </c>
      <c r="N20" s="47">
        <f t="shared" si="9"/>
        <v>6</v>
      </c>
      <c r="O20" s="48">
        <v>135.5</v>
      </c>
      <c r="P20" s="46">
        <f t="shared" si="5"/>
        <v>61.590909090909086</v>
      </c>
      <c r="Q20" s="47">
        <f t="shared" si="10"/>
        <v>6</v>
      </c>
      <c r="R20" s="49"/>
      <c r="S20" s="49"/>
      <c r="T20" s="50">
        <f t="shared" si="6"/>
        <v>408.5</v>
      </c>
      <c r="U20" s="46">
        <f t="shared" si="7"/>
        <v>61.893999999999998</v>
      </c>
      <c r="V20" s="85"/>
      <c r="W20" s="85"/>
      <c r="X20" s="85"/>
      <c r="Y20" s="85"/>
    </row>
    <row r="21" spans="1:25" s="82" customFormat="1" ht="26.25" customHeight="1">
      <c r="A21" s="100">
        <v>6</v>
      </c>
      <c r="B21" s="38" t="s">
        <v>131</v>
      </c>
      <c r="C21" s="39"/>
      <c r="D21" s="40" t="s">
        <v>27</v>
      </c>
      <c r="E21" s="41" t="s">
        <v>132</v>
      </c>
      <c r="F21" s="42" t="s">
        <v>133</v>
      </c>
      <c r="G21" s="43"/>
      <c r="H21" s="44" t="s">
        <v>72</v>
      </c>
      <c r="I21" s="45">
        <v>135.5</v>
      </c>
      <c r="J21" s="46">
        <f t="shared" si="3"/>
        <v>61.590909090909086</v>
      </c>
      <c r="K21" s="47">
        <f t="shared" si="8"/>
        <v>5</v>
      </c>
      <c r="L21" s="48">
        <v>138.5</v>
      </c>
      <c r="M21" s="46">
        <f t="shared" si="4"/>
        <v>62.954545454545446</v>
      </c>
      <c r="N21" s="47">
        <f t="shared" si="9"/>
        <v>5</v>
      </c>
      <c r="O21" s="48">
        <v>132</v>
      </c>
      <c r="P21" s="46">
        <f t="shared" si="5"/>
        <v>59.999999999999993</v>
      </c>
      <c r="Q21" s="47">
        <f t="shared" si="10"/>
        <v>10</v>
      </c>
      <c r="R21" s="49"/>
      <c r="S21" s="49"/>
      <c r="T21" s="50">
        <f t="shared" si="6"/>
        <v>406</v>
      </c>
      <c r="U21" s="46">
        <f t="shared" si="7"/>
        <v>61.515000000000001</v>
      </c>
      <c r="V21" s="85"/>
      <c r="W21" s="85"/>
      <c r="X21" s="85"/>
      <c r="Y21" s="85"/>
    </row>
    <row r="22" spans="1:25" s="82" customFormat="1" ht="26.25" customHeight="1">
      <c r="A22" s="100">
        <v>7</v>
      </c>
      <c r="B22" s="38" t="s">
        <v>134</v>
      </c>
      <c r="C22" s="39"/>
      <c r="D22" s="40" t="s">
        <v>27</v>
      </c>
      <c r="E22" s="41" t="s">
        <v>135</v>
      </c>
      <c r="F22" s="42" t="s">
        <v>136</v>
      </c>
      <c r="G22" s="43" t="s">
        <v>137</v>
      </c>
      <c r="H22" s="44" t="s">
        <v>31</v>
      </c>
      <c r="I22" s="45">
        <v>138</v>
      </c>
      <c r="J22" s="46">
        <f t="shared" si="3"/>
        <v>62.72727272727272</v>
      </c>
      <c r="K22" s="47">
        <f t="shared" si="8"/>
        <v>4</v>
      </c>
      <c r="L22" s="48">
        <v>133</v>
      </c>
      <c r="M22" s="46">
        <f t="shared" si="4"/>
        <v>60.454545454545446</v>
      </c>
      <c r="N22" s="47">
        <f t="shared" si="9"/>
        <v>7</v>
      </c>
      <c r="O22" s="48">
        <v>133</v>
      </c>
      <c r="P22" s="46">
        <f t="shared" si="5"/>
        <v>60.454545454545446</v>
      </c>
      <c r="Q22" s="47">
        <f t="shared" si="10"/>
        <v>9</v>
      </c>
      <c r="R22" s="49"/>
      <c r="S22" s="49"/>
      <c r="T22" s="50">
        <f t="shared" si="6"/>
        <v>404</v>
      </c>
      <c r="U22" s="46">
        <f t="shared" si="7"/>
        <v>61.212000000000003</v>
      </c>
      <c r="V22" s="85"/>
      <c r="W22" s="85"/>
      <c r="X22" s="85"/>
      <c r="Y22" s="85"/>
    </row>
    <row r="23" spans="1:25" s="82" customFormat="1" ht="26.25" customHeight="1">
      <c r="A23" s="100">
        <v>8</v>
      </c>
      <c r="B23" s="38" t="s">
        <v>121</v>
      </c>
      <c r="C23" s="39" t="s">
        <v>122</v>
      </c>
      <c r="D23" s="40">
        <v>1</v>
      </c>
      <c r="E23" s="41" t="s">
        <v>138</v>
      </c>
      <c r="F23" s="42" t="s">
        <v>139</v>
      </c>
      <c r="G23" s="43" t="s">
        <v>140</v>
      </c>
      <c r="H23" s="44" t="s">
        <v>31</v>
      </c>
      <c r="I23" s="45">
        <v>128</v>
      </c>
      <c r="J23" s="46">
        <f t="shared" si="3"/>
        <v>58.18181818181818</v>
      </c>
      <c r="K23" s="47">
        <f t="shared" si="8"/>
        <v>9</v>
      </c>
      <c r="L23" s="48">
        <v>132</v>
      </c>
      <c r="M23" s="46">
        <f t="shared" si="4"/>
        <v>59.999999999999993</v>
      </c>
      <c r="N23" s="47">
        <f t="shared" si="9"/>
        <v>8</v>
      </c>
      <c r="O23" s="48">
        <v>141.5</v>
      </c>
      <c r="P23" s="46">
        <f t="shared" si="5"/>
        <v>64.318181818181813</v>
      </c>
      <c r="Q23" s="47">
        <f t="shared" si="10"/>
        <v>3</v>
      </c>
      <c r="R23" s="49"/>
      <c r="S23" s="49"/>
      <c r="T23" s="50">
        <f t="shared" si="6"/>
        <v>401.5</v>
      </c>
      <c r="U23" s="46">
        <f t="shared" si="7"/>
        <v>60.832999999999998</v>
      </c>
      <c r="V23" s="85"/>
      <c r="W23" s="85"/>
      <c r="X23" s="85"/>
      <c r="Y23" s="85"/>
    </row>
    <row r="24" spans="1:25" s="82" customFormat="1" ht="26.25" customHeight="1">
      <c r="A24" s="100">
        <v>9</v>
      </c>
      <c r="B24" s="38" t="s">
        <v>55</v>
      </c>
      <c r="C24" s="39" t="s">
        <v>56</v>
      </c>
      <c r="D24" s="40">
        <v>2</v>
      </c>
      <c r="E24" s="41"/>
      <c r="F24" s="42" t="s">
        <v>118</v>
      </c>
      <c r="G24" s="43"/>
      <c r="H24" s="44" t="s">
        <v>31</v>
      </c>
      <c r="I24" s="45">
        <v>134.5</v>
      </c>
      <c r="J24" s="46">
        <f t="shared" si="3"/>
        <v>61.136363636363633</v>
      </c>
      <c r="K24" s="47">
        <f t="shared" si="8"/>
        <v>8</v>
      </c>
      <c r="L24" s="48">
        <v>128.5</v>
      </c>
      <c r="M24" s="46">
        <f t="shared" si="4"/>
        <v>58.409090909090907</v>
      </c>
      <c r="N24" s="47">
        <f t="shared" si="9"/>
        <v>9</v>
      </c>
      <c r="O24" s="48">
        <v>133.5</v>
      </c>
      <c r="P24" s="46">
        <f t="shared" si="5"/>
        <v>60.68181818181818</v>
      </c>
      <c r="Q24" s="47">
        <f t="shared" si="10"/>
        <v>7</v>
      </c>
      <c r="R24" s="49"/>
      <c r="S24" s="49"/>
      <c r="T24" s="50">
        <f t="shared" si="6"/>
        <v>396.5</v>
      </c>
      <c r="U24" s="46">
        <f t="shared" si="7"/>
        <v>60.076000000000001</v>
      </c>
      <c r="V24" s="85"/>
      <c r="W24" s="85"/>
      <c r="X24" s="85"/>
      <c r="Y24" s="85"/>
    </row>
    <row r="25" spans="1:25" s="82" customFormat="1" ht="26.25" customHeight="1">
      <c r="A25" s="100">
        <v>10</v>
      </c>
      <c r="B25" s="38" t="s">
        <v>141</v>
      </c>
      <c r="C25" s="39"/>
      <c r="D25" s="40" t="s">
        <v>27</v>
      </c>
      <c r="E25" s="41" t="s">
        <v>39</v>
      </c>
      <c r="F25" s="42" t="s">
        <v>40</v>
      </c>
      <c r="G25" s="43" t="s">
        <v>41</v>
      </c>
      <c r="H25" s="44" t="s">
        <v>31</v>
      </c>
      <c r="I25" s="106">
        <v>124.5</v>
      </c>
      <c r="J25" s="46">
        <f t="shared" si="3"/>
        <v>56.590909090909086</v>
      </c>
      <c r="K25" s="47">
        <f t="shared" si="8"/>
        <v>10</v>
      </c>
      <c r="L25" s="107">
        <v>124</v>
      </c>
      <c r="M25" s="46">
        <f t="shared" si="4"/>
        <v>56.36363636363636</v>
      </c>
      <c r="N25" s="47">
        <f t="shared" si="9"/>
        <v>10</v>
      </c>
      <c r="O25" s="107">
        <v>133.5</v>
      </c>
      <c r="P25" s="46">
        <f t="shared" si="5"/>
        <v>60.68181818181818</v>
      </c>
      <c r="Q25" s="47">
        <f t="shared" si="10"/>
        <v>7</v>
      </c>
      <c r="R25" s="108"/>
      <c r="S25" s="108"/>
      <c r="T25" s="109">
        <f t="shared" si="6"/>
        <v>382</v>
      </c>
      <c r="U25" s="110">
        <f t="shared" si="7"/>
        <v>57.878999999999998</v>
      </c>
      <c r="V25" s="85"/>
      <c r="W25" s="85"/>
      <c r="X25" s="85"/>
      <c r="Y25" s="85"/>
    </row>
    <row r="26" spans="1:25" s="82" customFormat="1" ht="26.25" customHeight="1">
      <c r="A26" s="100"/>
      <c r="B26" s="38" t="s">
        <v>142</v>
      </c>
      <c r="C26" s="39"/>
      <c r="D26" s="40" t="s">
        <v>27</v>
      </c>
      <c r="E26" s="41" t="s">
        <v>143</v>
      </c>
      <c r="F26" s="42" t="s">
        <v>144</v>
      </c>
      <c r="G26" s="43" t="s">
        <v>145</v>
      </c>
      <c r="H26" s="111" t="s">
        <v>31</v>
      </c>
      <c r="I26" s="112" t="s">
        <v>146</v>
      </c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85"/>
      <c r="W26" s="85"/>
      <c r="X26" s="85"/>
      <c r="Y26" s="85"/>
    </row>
    <row r="27" spans="1:25" s="82" customFormat="1" ht="18" customHeight="1">
      <c r="A27" s="113" t="s">
        <v>147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114"/>
      <c r="V27" s="85"/>
      <c r="W27" s="85"/>
      <c r="X27" s="85"/>
      <c r="Y27" s="85"/>
    </row>
    <row r="28" spans="1:25" s="82" customFormat="1" ht="26.25" customHeight="1">
      <c r="A28" s="100"/>
      <c r="B28" s="38" t="s">
        <v>148</v>
      </c>
      <c r="C28" s="39"/>
      <c r="D28" s="40" t="s">
        <v>27</v>
      </c>
      <c r="E28" s="115" t="s">
        <v>79</v>
      </c>
      <c r="F28" s="116" t="s">
        <v>149</v>
      </c>
      <c r="G28" s="117" t="s">
        <v>81</v>
      </c>
      <c r="H28" s="44" t="s">
        <v>82</v>
      </c>
      <c r="I28" s="45">
        <v>113</v>
      </c>
      <c r="J28" s="46">
        <f>I28/1.9-IF($R28=1,0.5,IF($R28=2,1.5,0))</f>
        <v>59.473684210526315</v>
      </c>
      <c r="K28" s="47">
        <f>RANK(J28,J$25:J$28,0)</f>
        <v>1</v>
      </c>
      <c r="L28" s="48">
        <v>113</v>
      </c>
      <c r="M28" s="46">
        <f>L28/1.9-IF($R28=1,0.5,IF($R28=2,1.5,0))</f>
        <v>59.473684210526315</v>
      </c>
      <c r="N28" s="47">
        <f>RANK(M28,M$25:M$28,0)</f>
        <v>1</v>
      </c>
      <c r="O28" s="48">
        <v>115.5</v>
      </c>
      <c r="P28" s="46">
        <f>O28/1.9-IF($R28=1,0.5,IF($R28=2,1.5,0))</f>
        <v>60.789473684210527</v>
      </c>
      <c r="Q28" s="47">
        <f>RANK(P28,P$25:P$28,0)</f>
        <v>1</v>
      </c>
      <c r="R28" s="49"/>
      <c r="S28" s="49">
        <v>1</v>
      </c>
      <c r="T28" s="50">
        <f>O28+L28+I28</f>
        <v>341.5</v>
      </c>
      <c r="U28" s="46">
        <f>ROUND(SUM(J28,M28,P28)/3,3)</f>
        <v>59.911999999999999</v>
      </c>
      <c r="V28" s="85"/>
      <c r="W28" s="85"/>
      <c r="X28" s="85"/>
      <c r="Y28" s="85"/>
    </row>
    <row r="29" spans="1:25" s="85" customFormat="1" ht="19.5" customHeight="1">
      <c r="A29" s="118"/>
      <c r="B29" s="119" t="s">
        <v>92</v>
      </c>
      <c r="C29" s="119"/>
      <c r="D29" s="119"/>
      <c r="E29" s="120"/>
      <c r="F29" s="121" t="s">
        <v>93</v>
      </c>
      <c r="G29" s="121"/>
      <c r="H29" s="121"/>
      <c r="I29" s="122"/>
      <c r="J29" s="123" t="s">
        <v>94</v>
      </c>
      <c r="K29" s="123"/>
      <c r="L29" s="123"/>
      <c r="M29" s="123"/>
      <c r="N29" s="123"/>
      <c r="O29" s="123"/>
      <c r="P29" s="124"/>
      <c r="Q29" s="118"/>
      <c r="R29" s="125"/>
      <c r="S29" s="125"/>
      <c r="T29" s="125"/>
      <c r="U29" s="126"/>
    </row>
    <row r="30" spans="1:25" s="82" customFormat="1" ht="19.5" customHeight="1">
      <c r="A30" s="127"/>
      <c r="B30" s="128" t="s">
        <v>95</v>
      </c>
      <c r="C30" s="128"/>
      <c r="D30" s="128"/>
      <c r="E30" s="129"/>
      <c r="F30" s="121" t="s">
        <v>96</v>
      </c>
      <c r="G30" s="121"/>
      <c r="H30" s="121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</row>
    <row r="31" spans="1:25" s="82" customFormat="1" ht="24" customHeight="1">
      <c r="A31" s="127"/>
      <c r="B31" s="130"/>
      <c r="C31" s="130"/>
      <c r="D31" s="130"/>
      <c r="E31" s="130"/>
      <c r="F31" s="130"/>
      <c r="G31" s="130"/>
      <c r="H31" s="130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</row>
    <row r="32" spans="1:25" s="82" customFormat="1" ht="24" customHeight="1">
      <c r="A32" s="127"/>
      <c r="B32" s="130"/>
      <c r="C32" s="130"/>
      <c r="D32" s="130"/>
      <c r="E32" s="130"/>
      <c r="F32" s="130"/>
      <c r="G32" s="130"/>
      <c r="H32" s="130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spans="1:21" s="82" customFormat="1" ht="24" customHeight="1">
      <c r="A33" s="127"/>
      <c r="B33" s="130"/>
      <c r="C33" s="130"/>
      <c r="D33" s="130"/>
      <c r="E33" s="130"/>
      <c r="F33" s="130"/>
      <c r="G33" s="130"/>
      <c r="H33" s="130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</row>
    <row r="34" spans="1:21" s="82" customFormat="1" ht="24" customHeight="1">
      <c r="A34" s="127"/>
      <c r="B34" s="130"/>
      <c r="C34" s="130"/>
      <c r="D34" s="130"/>
      <c r="E34" s="130"/>
      <c r="F34" s="130"/>
      <c r="G34" s="130"/>
      <c r="H34" s="130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</row>
    <row r="35" spans="1:21" s="85" customFormat="1" ht="24" customHeight="1">
      <c r="A35" s="127"/>
      <c r="B35" s="130"/>
      <c r="C35" s="130"/>
      <c r="D35" s="130"/>
      <c r="E35" s="130"/>
      <c r="F35" s="130"/>
      <c r="G35" s="130"/>
      <c r="H35" s="130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</row>
    <row r="36" spans="1:21" s="118" customFormat="1" ht="20.25" customHeight="1">
      <c r="A36" s="127"/>
      <c r="B36" s="130"/>
      <c r="C36" s="130"/>
      <c r="D36" s="130"/>
      <c r="E36" s="130"/>
      <c r="F36" s="130"/>
      <c r="G36" s="130"/>
      <c r="H36" s="130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</row>
  </sheetData>
  <sheetProtection selectLockedCells="1" selectUnlockedCells="1"/>
  <mergeCells count="29">
    <mergeCell ref="A27:U27"/>
    <mergeCell ref="B29:D29"/>
    <mergeCell ref="F29:H29"/>
    <mergeCell ref="J29:O29"/>
    <mergeCell ref="R29:T29"/>
    <mergeCell ref="B30:D30"/>
    <mergeCell ref="F30:H30"/>
    <mergeCell ref="T6:T7"/>
    <mergeCell ref="U6:U7"/>
    <mergeCell ref="A8:U8"/>
    <mergeCell ref="A9:U9"/>
    <mergeCell ref="A15:U15"/>
    <mergeCell ref="I26:U26"/>
    <mergeCell ref="G6:G7"/>
    <mergeCell ref="H6:H7"/>
    <mergeCell ref="I6:K6"/>
    <mergeCell ref="L6:N6"/>
    <mergeCell ref="O6:Q6"/>
    <mergeCell ref="R6:S6"/>
    <mergeCell ref="A1:U1"/>
    <mergeCell ref="A2:U2"/>
    <mergeCell ref="A3:U3"/>
    <mergeCell ref="A4:U4"/>
    <mergeCell ref="R5:U5"/>
    <mergeCell ref="A6:A7"/>
    <mergeCell ref="B6:B7"/>
    <mergeCell ref="D6:D7"/>
    <mergeCell ref="E6:E7"/>
    <mergeCell ref="F6:F7"/>
  </mergeCells>
  <printOptions horizontalCentered="1"/>
  <pageMargins left="0" right="0" top="0" bottom="0" header="0.51181102362204722" footer="0.51181102362204722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ППЮ</vt:lpstr>
      <vt:lpstr>ППД</vt:lpstr>
      <vt:lpstr>ППД!Область_печати</vt:lpstr>
      <vt:lpstr>ППЮ!Область_печати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2018-06-02T15:31:40Z</dcterms:created>
  <dcterms:modified xsi:type="dcterms:W3CDTF">2018-06-02T15:32:36Z</dcterms:modified>
</cp:coreProperties>
</file>